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D:\desktop\PIU Sub division\"/>
    </mc:Choice>
  </mc:AlternateContent>
  <xr:revisionPtr revIDLastSave="0" documentId="13_ncr:1_{3423006E-2D54-42E7-B545-7BADE791EC42}" xr6:coauthVersionLast="47" xr6:coauthVersionMax="47" xr10:uidLastSave="{00000000-0000-0000-0000-000000000000}"/>
  <bookViews>
    <workbookView xWindow="-120" yWindow="-120" windowWidth="20730" windowHeight="11160" tabRatio="797" xr2:uid="{00000000-000D-0000-FFFF-FFFF00000000}"/>
  </bookViews>
  <sheets>
    <sheet name="cover" sheetId="31" r:id="rId1"/>
    <sheet name="SPECI" sheetId="32" r:id="rId2"/>
    <sheet name="abstract" sheetId="33" r:id="rId3"/>
    <sheet name="slab culvert" sheetId="86" r:id="rId4"/>
    <sheet name="road furntiture" sheetId="44" r:id="rId5"/>
    <sheet name="SEINEORAGE" sheetId="36" r:id="rId6"/>
    <sheet name="lead 2025-26" sheetId="90" r:id="rId7"/>
    <sheet name="DATA SHEET 2025-26" sheetId="70" r:id="rId8"/>
    <sheet name="CON 2025-26" sheetId="94" state="hidden" r:id="rId9"/>
  </sheets>
  <externalReferences>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s>
  <definedNames>
    <definedName name="\">#REF!</definedName>
    <definedName name="_________________________________________________bla1">[1]leads!$H$7</definedName>
    <definedName name="_________________________________________________l1">[2]leads!$A$3:$E$108</definedName>
    <definedName name="_________________________________________________l12">#REF!</definedName>
    <definedName name="_________________________________________________l3">#REF!</definedName>
    <definedName name="_________________________________________________l4">[3]Sheet1!$W$2:$Y$103</definedName>
    <definedName name="_________________________________________________l5">#REF!</definedName>
    <definedName name="_________________________________________________mm1">[4]r!$F$4</definedName>
    <definedName name="_________________________________________________rr3">[5]v!$A$2:$E$51</definedName>
    <definedName name="_________________________________________________rrr1">[5]r!$B$1:$I$145</definedName>
    <definedName name="_________________________________________________ss12">[6]rdamdata!$J$8</definedName>
    <definedName name="_________________________________________________ss20">[6]rdamdata!$J$7</definedName>
    <definedName name="_________________________________________________ss40">[6]rdamdata!$J$6</definedName>
    <definedName name="_________________________________________________var1">#REF!</definedName>
    <definedName name="_________________________________________________var4">#REF!</definedName>
    <definedName name="________________________________________________bla1">[1]leads!$H$7</definedName>
    <definedName name="________________________________________________l1">[2]leads!$A$3:$E$108</definedName>
    <definedName name="________________________________________________l12">#REF!</definedName>
    <definedName name="________________________________________________l3">#REF!</definedName>
    <definedName name="________________________________________________l4">[3]Sheet1!$W$2:$Y$103</definedName>
    <definedName name="________________________________________________l5">#REF!</definedName>
    <definedName name="________________________________________________mm1">[4]r!$F$4</definedName>
    <definedName name="________________________________________________rr3">[5]v!$A$2:$E$51</definedName>
    <definedName name="________________________________________________rrr1">[5]r!$B$1:$I$145</definedName>
    <definedName name="________________________________________________ss12">[6]rdamdata!$J$8</definedName>
    <definedName name="________________________________________________ss20">[6]rdamdata!$J$7</definedName>
    <definedName name="________________________________________________ss40">[6]rdamdata!$J$6</definedName>
    <definedName name="________________________________________________var1">#REF!</definedName>
    <definedName name="________________________________________________var4">#REF!</definedName>
    <definedName name="_______________________________________________bla1">[1]leads!$H$7</definedName>
    <definedName name="_______________________________________________cur1">[7]r!$F$30</definedName>
    <definedName name="_______________________________________________l1">[2]leads!$A$3:$E$108</definedName>
    <definedName name="_______________________________________________l12">#REF!</definedName>
    <definedName name="_______________________________________________l2">[7]r!$F$29</definedName>
    <definedName name="_______________________________________________l3">#REF!</definedName>
    <definedName name="_______________________________________________l4">[3]Sheet1!$W$2:$Y$103</definedName>
    <definedName name="_______________________________________________l5">#REF!</definedName>
    <definedName name="_______________________________________________l6">[7]r!$F$4</definedName>
    <definedName name="_______________________________________________l7">[8]r!$F$4</definedName>
    <definedName name="_______________________________________________l8">[7]r!$F$2</definedName>
    <definedName name="_______________________________________________l9">[7]r!$F$3</definedName>
    <definedName name="_______________________________________________mm1">[4]r!$F$4</definedName>
    <definedName name="_______________________________________________mm11">[7]r!$F$4</definedName>
    <definedName name="_______________________________________________mm111">[8]r!$F$4</definedName>
    <definedName name="_______________________________________________pc2">#REF!</definedName>
    <definedName name="_______________________________________________pv2">#REF!</definedName>
    <definedName name="_______________________________________________rr3">[5]v!$A$2:$E$51</definedName>
    <definedName name="_______________________________________________rrr1">[5]r!$B$1:$I$145</definedName>
    <definedName name="_______________________________________________ss12">[6]rdamdata!$J$8</definedName>
    <definedName name="_______________________________________________ss20">[6]rdamdata!$J$7</definedName>
    <definedName name="_______________________________________________ss40">[6]rdamdata!$J$6</definedName>
    <definedName name="_______________________________________________var1">#REF!</definedName>
    <definedName name="_______________________________________________var4">#REF!</definedName>
    <definedName name="______________________________________________bla1">[1]leads!$H$7</definedName>
    <definedName name="______________________________________________cur1">[7]r!$F$30</definedName>
    <definedName name="______________________________________________l1">[2]leads!$A$3:$E$108</definedName>
    <definedName name="______________________________________________l12">#REF!</definedName>
    <definedName name="______________________________________________l2">[7]r!$F$29</definedName>
    <definedName name="______________________________________________l3">#REF!</definedName>
    <definedName name="______________________________________________l4">[3]Sheet1!$W$2:$Y$103</definedName>
    <definedName name="______________________________________________l5">#REF!</definedName>
    <definedName name="______________________________________________l6">[7]r!$F$4</definedName>
    <definedName name="______________________________________________l7">[8]r!$F$4</definedName>
    <definedName name="______________________________________________l8">[7]r!$F$2</definedName>
    <definedName name="______________________________________________l9">[7]r!$F$3</definedName>
    <definedName name="______________________________________________mm1">[4]r!$F$4</definedName>
    <definedName name="______________________________________________mm11">[7]r!$F$4</definedName>
    <definedName name="______________________________________________mm111">[8]r!$F$4</definedName>
    <definedName name="______________________________________________pc2">#REF!</definedName>
    <definedName name="______________________________________________pv2">#REF!</definedName>
    <definedName name="______________________________________________rr3">[5]v!$A$2:$E$51</definedName>
    <definedName name="______________________________________________rrr1">[5]r!$B$1:$I$145</definedName>
    <definedName name="______________________________________________ss12">[6]rdamdata!$J$8</definedName>
    <definedName name="______________________________________________ss20">[6]rdamdata!$J$7</definedName>
    <definedName name="______________________________________________ss40">[6]rdamdata!$J$6</definedName>
    <definedName name="______________________________________________var1">#REF!</definedName>
    <definedName name="______________________________________________var4">#REF!</definedName>
    <definedName name="_____________________________________________bla1">[1]leads!$H$7</definedName>
    <definedName name="_____________________________________________cur1">[7]r!$F$30</definedName>
    <definedName name="_____________________________________________l1">[2]leads!$A$3:$E$108</definedName>
    <definedName name="_____________________________________________l12">#REF!</definedName>
    <definedName name="_____________________________________________l2">[7]r!$F$29</definedName>
    <definedName name="_____________________________________________l3">#REF!</definedName>
    <definedName name="_____________________________________________l4">[3]Sheet1!$W$2:$Y$103</definedName>
    <definedName name="_____________________________________________l5">#REF!</definedName>
    <definedName name="_____________________________________________l6">[7]r!$F$4</definedName>
    <definedName name="_____________________________________________l7">[8]r!$F$4</definedName>
    <definedName name="_____________________________________________l8">[7]r!$F$2</definedName>
    <definedName name="_____________________________________________l9">[7]r!$F$3</definedName>
    <definedName name="_____________________________________________mm1">[4]r!$F$4</definedName>
    <definedName name="_____________________________________________mm11">[7]r!$F$4</definedName>
    <definedName name="_____________________________________________mm111">[8]r!$F$4</definedName>
    <definedName name="_____________________________________________pc2">#REF!</definedName>
    <definedName name="_____________________________________________pv2">#REF!</definedName>
    <definedName name="_____________________________________________rr3">[5]v!$A$2:$E$51</definedName>
    <definedName name="_____________________________________________rrr1">[5]r!$B$1:$I$145</definedName>
    <definedName name="_____________________________________________ss12">[6]rdamdata!$J$8</definedName>
    <definedName name="_____________________________________________ss20">[6]rdamdata!$J$7</definedName>
    <definedName name="_____________________________________________ss40">[6]rdamdata!$J$6</definedName>
    <definedName name="_____________________________________________var1">#REF!</definedName>
    <definedName name="_____________________________________________var4">#REF!</definedName>
    <definedName name="____________________________________________bla1">[1]leads!$H$7</definedName>
    <definedName name="____________________________________________cur1">[7]r!$F$30</definedName>
    <definedName name="____________________________________________l1">[2]leads!$A$3:$E$108</definedName>
    <definedName name="____________________________________________l12">#REF!</definedName>
    <definedName name="____________________________________________l2">[7]r!$F$29</definedName>
    <definedName name="____________________________________________l3">#REF!</definedName>
    <definedName name="____________________________________________l4">[3]Sheet1!$W$2:$Y$103</definedName>
    <definedName name="____________________________________________l5">#REF!</definedName>
    <definedName name="____________________________________________l6">[7]r!$F$4</definedName>
    <definedName name="____________________________________________l7">[8]r!$F$4</definedName>
    <definedName name="____________________________________________l8">[7]r!$F$2</definedName>
    <definedName name="____________________________________________l9">[7]r!$F$3</definedName>
    <definedName name="____________________________________________mm1">[4]r!$F$4</definedName>
    <definedName name="____________________________________________mm11">[7]r!$F$4</definedName>
    <definedName name="____________________________________________mm111">[8]r!$F$4</definedName>
    <definedName name="____________________________________________pc2">#REF!</definedName>
    <definedName name="____________________________________________pv2">#REF!</definedName>
    <definedName name="____________________________________________rr3">[5]v!$A$2:$E$51</definedName>
    <definedName name="____________________________________________rrr1">[5]r!$B$1:$I$145</definedName>
    <definedName name="____________________________________________ss12">[6]rdamdata!$J$8</definedName>
    <definedName name="____________________________________________ss20">[6]rdamdata!$J$7</definedName>
    <definedName name="____________________________________________ss40">[6]rdamdata!$J$6</definedName>
    <definedName name="____________________________________________var1">#REF!</definedName>
    <definedName name="____________________________________________var4">#REF!</definedName>
    <definedName name="___________________________________________bla1">[1]leads!$H$7</definedName>
    <definedName name="___________________________________________cur1">[7]r!$F$30</definedName>
    <definedName name="___________________________________________l1">[2]leads!$A$3:$E$108</definedName>
    <definedName name="___________________________________________l12">#REF!</definedName>
    <definedName name="___________________________________________l2">[7]r!$F$29</definedName>
    <definedName name="___________________________________________l3">#REF!</definedName>
    <definedName name="___________________________________________l4">[3]Sheet1!$W$2:$Y$103</definedName>
    <definedName name="___________________________________________l5">#REF!</definedName>
    <definedName name="___________________________________________l6">[7]r!$F$4</definedName>
    <definedName name="___________________________________________l7">[8]r!$F$4</definedName>
    <definedName name="___________________________________________l8">[7]r!$F$2</definedName>
    <definedName name="___________________________________________l9">[7]r!$F$3</definedName>
    <definedName name="___________________________________________mm1">[4]r!$F$4</definedName>
    <definedName name="___________________________________________mm11">[7]r!$F$4</definedName>
    <definedName name="___________________________________________mm111">[8]r!$F$4</definedName>
    <definedName name="___________________________________________pc2">#REF!</definedName>
    <definedName name="___________________________________________pv2">#REF!</definedName>
    <definedName name="___________________________________________rr3">[5]v!$A$2:$E$51</definedName>
    <definedName name="___________________________________________rrr1">[5]r!$B$1:$I$145</definedName>
    <definedName name="___________________________________________ss12">[6]rdamdata!$J$8</definedName>
    <definedName name="___________________________________________ss20">[6]rdamdata!$J$7</definedName>
    <definedName name="___________________________________________ss40">[6]rdamdata!$J$6</definedName>
    <definedName name="___________________________________________var1">#REF!</definedName>
    <definedName name="___________________________________________var4">#REF!</definedName>
    <definedName name="__________________________________________bla1">#REF!</definedName>
    <definedName name="__________________________________________cur1">[7]r!$F$30</definedName>
    <definedName name="__________________________________________l1">#REF!</definedName>
    <definedName name="__________________________________________l12">#REF!</definedName>
    <definedName name="__________________________________________l2">[7]r!$F$29</definedName>
    <definedName name="__________________________________________l3">#REF!</definedName>
    <definedName name="__________________________________________l4">#REF!</definedName>
    <definedName name="__________________________________________l5">#REF!</definedName>
    <definedName name="__________________________________________l6">[7]r!$F$4</definedName>
    <definedName name="__________________________________________l7">[8]r!$F$4</definedName>
    <definedName name="__________________________________________l8">[7]r!$F$2</definedName>
    <definedName name="__________________________________________l9">[7]r!$F$3</definedName>
    <definedName name="__________________________________________mm1">#REF!</definedName>
    <definedName name="__________________________________________mm11">[7]r!$F$4</definedName>
    <definedName name="__________________________________________mm111">[8]r!$F$4</definedName>
    <definedName name="__________________________________________pc2">#REF!</definedName>
    <definedName name="__________________________________________pv2">#REF!</definedName>
    <definedName name="__________________________________________rr3">#REF!</definedName>
    <definedName name="__________________________________________rrr1">#REF!</definedName>
    <definedName name="__________________________________________ss12">#REF!</definedName>
    <definedName name="__________________________________________ss20">#REF!</definedName>
    <definedName name="__________________________________________ss40">#REF!</definedName>
    <definedName name="__________________________________________var1">#REF!</definedName>
    <definedName name="__________________________________________var4">#REF!</definedName>
    <definedName name="_________________________________________bla1">#REF!</definedName>
    <definedName name="_________________________________________cur1">[7]r!$F$30</definedName>
    <definedName name="_________________________________________l1">#REF!</definedName>
    <definedName name="_________________________________________l12">#REF!</definedName>
    <definedName name="_________________________________________l2">[7]r!$F$29</definedName>
    <definedName name="_________________________________________l3">#REF!</definedName>
    <definedName name="_________________________________________l4">#REF!</definedName>
    <definedName name="_________________________________________l5">#REF!</definedName>
    <definedName name="_________________________________________l6">[7]r!$F$4</definedName>
    <definedName name="_________________________________________l7">[8]r!$F$4</definedName>
    <definedName name="_________________________________________l8">[7]r!$F$2</definedName>
    <definedName name="_________________________________________l9">[7]r!$F$3</definedName>
    <definedName name="_________________________________________mm1">#REF!</definedName>
    <definedName name="_________________________________________mm11">[7]r!$F$4</definedName>
    <definedName name="_________________________________________mm111">[8]r!$F$4</definedName>
    <definedName name="_________________________________________pc2">#REF!</definedName>
    <definedName name="_________________________________________pv2">#REF!</definedName>
    <definedName name="_________________________________________rr3">#REF!</definedName>
    <definedName name="_________________________________________rrr1">#REF!</definedName>
    <definedName name="_________________________________________ss12">#REF!</definedName>
    <definedName name="_________________________________________ss20">#REF!</definedName>
    <definedName name="_________________________________________ss40">#REF!</definedName>
    <definedName name="_________________________________________var1">#REF!</definedName>
    <definedName name="_________________________________________var4">#REF!</definedName>
    <definedName name="________________________________________bla1">#REF!</definedName>
    <definedName name="________________________________________cur1">#REF!</definedName>
    <definedName name="________________________________________l1">#REF!</definedName>
    <definedName name="________________________________________l12">#REF!</definedName>
    <definedName name="________________________________________l2">#REF!</definedName>
    <definedName name="________________________________________l3">#REF!</definedName>
    <definedName name="________________________________________l4">#REF!</definedName>
    <definedName name="________________________________________l5">#REF!</definedName>
    <definedName name="________________________________________l6">#REF!</definedName>
    <definedName name="________________________________________l7">#REF!</definedName>
    <definedName name="________________________________________l8">#REF!</definedName>
    <definedName name="________________________________________l9">#REF!</definedName>
    <definedName name="________________________________________mm1">#REF!</definedName>
    <definedName name="________________________________________mm11">#REF!</definedName>
    <definedName name="________________________________________mm111">#REF!</definedName>
    <definedName name="________________________________________pc2">#REF!</definedName>
    <definedName name="________________________________________pv2">#REF!</definedName>
    <definedName name="________________________________________rr3">#REF!</definedName>
    <definedName name="________________________________________rrr1">#REF!</definedName>
    <definedName name="________________________________________ss12">#REF!</definedName>
    <definedName name="________________________________________ss20">#REF!</definedName>
    <definedName name="________________________________________ss40">#REF!</definedName>
    <definedName name="________________________________________var1">#REF!</definedName>
    <definedName name="________________________________________var4">#REF!</definedName>
    <definedName name="_______________________________________bla1">#REF!</definedName>
    <definedName name="_______________________________________cur1">#REF!</definedName>
    <definedName name="_______________________________________l1">#REF!</definedName>
    <definedName name="_______________________________________l12">#REF!</definedName>
    <definedName name="_______________________________________l2">#REF!</definedName>
    <definedName name="_______________________________________l3">#REF!</definedName>
    <definedName name="_______________________________________l4">#REF!</definedName>
    <definedName name="_______________________________________l5">#REF!</definedName>
    <definedName name="_______________________________________l6">#REF!</definedName>
    <definedName name="_______________________________________l7">#REF!</definedName>
    <definedName name="_______________________________________l8">#REF!</definedName>
    <definedName name="_______________________________________l9">#REF!</definedName>
    <definedName name="_______________________________________mm1">#REF!</definedName>
    <definedName name="_______________________________________mm11">#REF!</definedName>
    <definedName name="_______________________________________mm111">#REF!</definedName>
    <definedName name="_______________________________________pc2">#REF!</definedName>
    <definedName name="_______________________________________pv2">#REF!</definedName>
    <definedName name="_______________________________________rr3">#REF!</definedName>
    <definedName name="_______________________________________rrr1">#REF!</definedName>
    <definedName name="_______________________________________ss12">#REF!</definedName>
    <definedName name="_______________________________________ss20">#REF!</definedName>
    <definedName name="_______________________________________ss40">#REF!</definedName>
    <definedName name="_______________________________________var1">#REF!</definedName>
    <definedName name="_______________________________________var4">#REF!</definedName>
    <definedName name="______________________________________bla1">[1]leads!$H$7</definedName>
    <definedName name="______________________________________cur1">#REF!</definedName>
    <definedName name="______________________________________l1">[2]leads!$A$3:$E$108</definedName>
    <definedName name="______________________________________l12">#REF!</definedName>
    <definedName name="______________________________________l2">#REF!</definedName>
    <definedName name="______________________________________l3">#REF!</definedName>
    <definedName name="______________________________________l4">[3]Sheet1!$W$2:$Y$103</definedName>
    <definedName name="______________________________________l5">#REF!</definedName>
    <definedName name="______________________________________l6">#REF!</definedName>
    <definedName name="______________________________________l7">#REF!</definedName>
    <definedName name="______________________________________l8">#REF!</definedName>
    <definedName name="______________________________________l9">#REF!</definedName>
    <definedName name="______________________________________mm1">[4]r!$F$4</definedName>
    <definedName name="______________________________________mm11">#REF!</definedName>
    <definedName name="______________________________________mm111">#REF!</definedName>
    <definedName name="______________________________________pc2">#REF!</definedName>
    <definedName name="______________________________________pv2">#REF!</definedName>
    <definedName name="______________________________________rr3">[5]v!$A$2:$E$51</definedName>
    <definedName name="______________________________________rrr1">[5]r!$B$1:$I$145</definedName>
    <definedName name="______________________________________ss12">[6]rdamdata!$J$8</definedName>
    <definedName name="______________________________________ss20">[6]rdamdata!$J$7</definedName>
    <definedName name="______________________________________ss40">[6]rdamdata!$J$6</definedName>
    <definedName name="______________________________________var1">#REF!</definedName>
    <definedName name="______________________________________var4">#REF!</definedName>
    <definedName name="_____________________________________bla1">#REF!</definedName>
    <definedName name="_____________________________________cur1">#REF!</definedName>
    <definedName name="_____________________________________l1">#REF!</definedName>
    <definedName name="_____________________________________l12">#REF!</definedName>
    <definedName name="_____________________________________l2">#REF!</definedName>
    <definedName name="_____________________________________l3">#REF!</definedName>
    <definedName name="_____________________________________l4">#REF!</definedName>
    <definedName name="_____________________________________l5">#REF!</definedName>
    <definedName name="_____________________________________l6">#REF!</definedName>
    <definedName name="_____________________________________l7">#REF!</definedName>
    <definedName name="_____________________________________l8">#REF!</definedName>
    <definedName name="_____________________________________l9">#REF!</definedName>
    <definedName name="_____________________________________mm1">#REF!</definedName>
    <definedName name="_____________________________________mm11">#REF!</definedName>
    <definedName name="_____________________________________mm111">#REF!</definedName>
    <definedName name="_____________________________________pc2">#REF!</definedName>
    <definedName name="_____________________________________pv2">#REF!</definedName>
    <definedName name="_____________________________________rr3">#REF!</definedName>
    <definedName name="_____________________________________rrr1">#REF!</definedName>
    <definedName name="_____________________________________ss12">#REF!</definedName>
    <definedName name="_____________________________________ss20">#REF!</definedName>
    <definedName name="_____________________________________ss40">#REF!</definedName>
    <definedName name="_____________________________________var1">#REF!</definedName>
    <definedName name="_____________________________________var4">#REF!</definedName>
    <definedName name="____________________________________bla1">#REF!</definedName>
    <definedName name="____________________________________cur1">[7]r!$F$30</definedName>
    <definedName name="____________________________________l1">#REF!</definedName>
    <definedName name="____________________________________l12">#REF!</definedName>
    <definedName name="____________________________________l2">[7]r!$F$29</definedName>
    <definedName name="____________________________________l3">#REF!</definedName>
    <definedName name="____________________________________l4">#REF!</definedName>
    <definedName name="____________________________________l5">#REF!</definedName>
    <definedName name="____________________________________l6">[7]r!$F$4</definedName>
    <definedName name="____________________________________l7">[8]r!$F$4</definedName>
    <definedName name="____________________________________l8">[7]r!$F$2</definedName>
    <definedName name="____________________________________l9">[7]r!$F$3</definedName>
    <definedName name="____________________________________mm1">#REF!</definedName>
    <definedName name="____________________________________mm11">[7]r!$F$4</definedName>
    <definedName name="____________________________________mm111">[8]r!$F$4</definedName>
    <definedName name="____________________________________pc2">#REF!</definedName>
    <definedName name="____________________________________pv2">#REF!</definedName>
    <definedName name="____________________________________rr3">#REF!</definedName>
    <definedName name="____________________________________rrr1">#REF!</definedName>
    <definedName name="____________________________________ss12">#REF!</definedName>
    <definedName name="____________________________________ss20">#REF!</definedName>
    <definedName name="____________________________________ss40">#REF!</definedName>
    <definedName name="____________________________________var1">#REF!</definedName>
    <definedName name="____________________________________var4">#REF!</definedName>
    <definedName name="___________________________________bla1">[1]leads!$H$7</definedName>
    <definedName name="___________________________________cur1">#REF!</definedName>
    <definedName name="___________________________________l1">[2]leads!$A$3:$E$108</definedName>
    <definedName name="___________________________________l12">#REF!</definedName>
    <definedName name="___________________________________l2">#REF!</definedName>
    <definedName name="___________________________________l3">#REF!</definedName>
    <definedName name="___________________________________l4">[3]Sheet1!$W$2:$Y$103</definedName>
    <definedName name="___________________________________l5">#REF!</definedName>
    <definedName name="___________________________________l6">#REF!</definedName>
    <definedName name="___________________________________l7">#REF!</definedName>
    <definedName name="___________________________________l8">#REF!</definedName>
    <definedName name="___________________________________l9">#REF!</definedName>
    <definedName name="___________________________________mm1">[4]r!$F$4</definedName>
    <definedName name="___________________________________mm11">#REF!</definedName>
    <definedName name="___________________________________mm111">#REF!</definedName>
    <definedName name="___________________________________pc2">#REF!</definedName>
    <definedName name="___________________________________pv2">#REF!</definedName>
    <definedName name="___________________________________rr3">[5]v!$A$2:$E$51</definedName>
    <definedName name="___________________________________rrr1">[5]r!$B$1:$I$145</definedName>
    <definedName name="___________________________________ss12">[6]rdamdata!$J$8</definedName>
    <definedName name="___________________________________ss20">[6]rdamdata!$J$7</definedName>
    <definedName name="___________________________________ss40">[6]rdamdata!$J$6</definedName>
    <definedName name="___________________________________var1">#REF!</definedName>
    <definedName name="___________________________________var4">#REF!</definedName>
    <definedName name="__________________________________bla1">[1]leads!$H$7</definedName>
    <definedName name="__________________________________cur1">#REF!</definedName>
    <definedName name="__________________________________l1">[2]leads!$A$3:$E$108</definedName>
    <definedName name="__________________________________l12">#REF!</definedName>
    <definedName name="__________________________________l2">#REF!</definedName>
    <definedName name="__________________________________l3">#REF!</definedName>
    <definedName name="__________________________________l4">[3]Sheet1!$W$2:$Y$103</definedName>
    <definedName name="__________________________________l5">#REF!</definedName>
    <definedName name="__________________________________l6">#REF!</definedName>
    <definedName name="__________________________________l7">#REF!</definedName>
    <definedName name="__________________________________l8">#REF!</definedName>
    <definedName name="__________________________________l9">#REF!</definedName>
    <definedName name="__________________________________mm1">[4]r!$F$4</definedName>
    <definedName name="__________________________________mm11">#REF!</definedName>
    <definedName name="__________________________________mm111">#REF!</definedName>
    <definedName name="__________________________________pc2">#REF!</definedName>
    <definedName name="__________________________________pv2">#REF!</definedName>
    <definedName name="__________________________________rr3">[5]v!$A$2:$E$51</definedName>
    <definedName name="__________________________________rrr1">[5]r!$B$1:$I$145</definedName>
    <definedName name="__________________________________ss12">[6]rdamdata!$J$8</definedName>
    <definedName name="__________________________________ss20">[6]rdamdata!$J$7</definedName>
    <definedName name="__________________________________ss40">[6]rdamdata!$J$6</definedName>
    <definedName name="__________________________________var1">#REF!</definedName>
    <definedName name="__________________________________var4">#REF!</definedName>
    <definedName name="_________________________________bla1">[1]leads!$H$7</definedName>
    <definedName name="_________________________________cur1">[7]r!$F$30</definedName>
    <definedName name="_________________________________l1">[2]leads!$A$3:$E$108</definedName>
    <definedName name="_________________________________l12">#REF!</definedName>
    <definedName name="_________________________________l2">[7]r!$F$29</definedName>
    <definedName name="_________________________________l3">#REF!</definedName>
    <definedName name="_________________________________l4">[3]Sheet1!$W$2:$Y$103</definedName>
    <definedName name="_________________________________l5">#REF!</definedName>
    <definedName name="_________________________________l6">[7]r!$F$4</definedName>
    <definedName name="_________________________________l7">[8]r!$F$4</definedName>
    <definedName name="_________________________________l8">[7]r!$F$2</definedName>
    <definedName name="_________________________________l9">[7]r!$F$3</definedName>
    <definedName name="_________________________________mm1">[4]r!$F$4</definedName>
    <definedName name="_________________________________mm11">[7]r!$F$4</definedName>
    <definedName name="_________________________________mm111">[8]r!$F$4</definedName>
    <definedName name="_________________________________pc2">#REF!</definedName>
    <definedName name="_________________________________pv2">#REF!</definedName>
    <definedName name="_________________________________rr3">[5]v!$A$2:$E$51</definedName>
    <definedName name="_________________________________rrr1">[5]r!$B$1:$I$145</definedName>
    <definedName name="_________________________________ss12">[6]rdamdata!$J$8</definedName>
    <definedName name="_________________________________ss20">[6]rdamdata!$J$7</definedName>
    <definedName name="_________________________________ss40">[6]rdamdata!$J$6</definedName>
    <definedName name="_________________________________var1">#REF!</definedName>
    <definedName name="_________________________________var4">#REF!</definedName>
    <definedName name="________________________________bla1">#REF!</definedName>
    <definedName name="________________________________cur1">[7]r!$F$30</definedName>
    <definedName name="________________________________l1">#REF!</definedName>
    <definedName name="________________________________l12">#REF!</definedName>
    <definedName name="________________________________l2">[7]r!$F$29</definedName>
    <definedName name="________________________________l3">#REF!</definedName>
    <definedName name="________________________________l4">#REF!</definedName>
    <definedName name="________________________________l5">#REF!</definedName>
    <definedName name="________________________________l6">[7]r!$F$4</definedName>
    <definedName name="________________________________l7">[8]r!$F$4</definedName>
    <definedName name="________________________________l8">[7]r!$F$2</definedName>
    <definedName name="________________________________l9">[7]r!$F$3</definedName>
    <definedName name="________________________________mm1">#REF!</definedName>
    <definedName name="________________________________mm11">[7]r!$F$4</definedName>
    <definedName name="________________________________mm111">[8]r!$F$4</definedName>
    <definedName name="________________________________pc2">#REF!</definedName>
    <definedName name="________________________________pv2">#REF!</definedName>
    <definedName name="________________________________rr3">#REF!</definedName>
    <definedName name="________________________________rrr1">#REF!</definedName>
    <definedName name="________________________________ss12">#REF!</definedName>
    <definedName name="________________________________ss20">#REF!</definedName>
    <definedName name="________________________________ss40">#REF!</definedName>
    <definedName name="________________________________var1">#REF!</definedName>
    <definedName name="________________________________var4">#REF!</definedName>
    <definedName name="_______________________________bla1">#REF!</definedName>
    <definedName name="_______________________________cur1">[7]r!$F$30</definedName>
    <definedName name="_______________________________l1">#REF!</definedName>
    <definedName name="_______________________________l12">#REF!</definedName>
    <definedName name="_______________________________l2">[7]r!$F$29</definedName>
    <definedName name="_______________________________l3">#REF!</definedName>
    <definedName name="_______________________________l4">#REF!</definedName>
    <definedName name="_______________________________l5">#REF!</definedName>
    <definedName name="_______________________________l6">[7]r!$F$4</definedName>
    <definedName name="_______________________________l7">[8]r!$F$4</definedName>
    <definedName name="_______________________________l8">[7]r!$F$2</definedName>
    <definedName name="_______________________________l9">[7]r!$F$3</definedName>
    <definedName name="_______________________________mm1">#REF!</definedName>
    <definedName name="_______________________________mm11">[7]r!$F$4</definedName>
    <definedName name="_______________________________mm111">[8]r!$F$4</definedName>
    <definedName name="_______________________________pc2">#REF!</definedName>
    <definedName name="_______________________________pv2">#REF!</definedName>
    <definedName name="_______________________________rr3">#REF!</definedName>
    <definedName name="_______________________________rrr1">#REF!</definedName>
    <definedName name="_______________________________ss12">#REF!</definedName>
    <definedName name="_______________________________ss20">#REF!</definedName>
    <definedName name="_______________________________ss40">#REF!</definedName>
    <definedName name="_______________________________var1">#REF!</definedName>
    <definedName name="_______________________________var4">#REF!</definedName>
    <definedName name="______________________________cur1">#REF!</definedName>
    <definedName name="______________________________l2">#REF!</definedName>
    <definedName name="______________________________l6">#REF!</definedName>
    <definedName name="______________________________l7">#REF!</definedName>
    <definedName name="______________________________l8">#REF!</definedName>
    <definedName name="______________________________l9">#REF!</definedName>
    <definedName name="______________________________mm11">#REF!</definedName>
    <definedName name="______________________________mm111">#REF!</definedName>
    <definedName name="______________________________pc2">#REF!</definedName>
    <definedName name="______________________________pv2">#REF!</definedName>
    <definedName name="_____________________________bla1">#REF!</definedName>
    <definedName name="_____________________________cur1">#REF!</definedName>
    <definedName name="_____________________________l1">#REF!</definedName>
    <definedName name="_____________________________l12">#REF!</definedName>
    <definedName name="_____________________________l2">#REF!</definedName>
    <definedName name="_____________________________l3">#REF!</definedName>
    <definedName name="_____________________________l4">#REF!</definedName>
    <definedName name="_____________________________l5">#REF!</definedName>
    <definedName name="_____________________________l6">#REF!</definedName>
    <definedName name="_____________________________l7">#REF!</definedName>
    <definedName name="_____________________________l8">#REF!</definedName>
    <definedName name="_____________________________l9">#REF!</definedName>
    <definedName name="_____________________________mm1">#REF!</definedName>
    <definedName name="_____________________________mm11">#REF!</definedName>
    <definedName name="_____________________________mm111">#REF!</definedName>
    <definedName name="_____________________________pc2">#REF!</definedName>
    <definedName name="_____________________________pv2">#REF!</definedName>
    <definedName name="_____________________________rr3">#REF!</definedName>
    <definedName name="_____________________________rrr1">#REF!</definedName>
    <definedName name="_____________________________ss12">#REF!</definedName>
    <definedName name="_____________________________ss20">#REF!</definedName>
    <definedName name="_____________________________ss40">#REF!</definedName>
    <definedName name="_____________________________var1">#REF!</definedName>
    <definedName name="_____________________________var4">#REF!</definedName>
    <definedName name="____________________________bla1">#REF!</definedName>
    <definedName name="____________________________l1">#REF!</definedName>
    <definedName name="____________________________l12">#REF!</definedName>
    <definedName name="____________________________l3">#REF!</definedName>
    <definedName name="____________________________l4">#REF!</definedName>
    <definedName name="____________________________l5">#REF!</definedName>
    <definedName name="____________________________mm1">#REF!</definedName>
    <definedName name="____________________________rr3">#REF!</definedName>
    <definedName name="____________________________rrr1">#REF!</definedName>
    <definedName name="____________________________ss12">#REF!</definedName>
    <definedName name="____________________________ss20">#REF!</definedName>
    <definedName name="____________________________ss40">#REF!</definedName>
    <definedName name="____________________________var1">#REF!</definedName>
    <definedName name="____________________________var4">#REF!</definedName>
    <definedName name="___________________________bla1">#REF!</definedName>
    <definedName name="___________________________cur1">#REF!</definedName>
    <definedName name="___________________________l1">#REF!</definedName>
    <definedName name="___________________________l12">#REF!</definedName>
    <definedName name="___________________________l2">#REF!</definedName>
    <definedName name="___________________________l3">#REF!</definedName>
    <definedName name="___________________________l4">#REF!</definedName>
    <definedName name="___________________________l5">#REF!</definedName>
    <definedName name="___________________________l6">#REF!</definedName>
    <definedName name="___________________________l7">#REF!</definedName>
    <definedName name="___________________________l8">#REF!</definedName>
    <definedName name="___________________________l9">#REF!</definedName>
    <definedName name="___________________________mm1">#REF!</definedName>
    <definedName name="___________________________mm11">#REF!</definedName>
    <definedName name="___________________________mm111">#REF!</definedName>
    <definedName name="___________________________pc2">#REF!</definedName>
    <definedName name="___________________________pv2">#REF!</definedName>
    <definedName name="___________________________rr3">#REF!</definedName>
    <definedName name="___________________________rrr1">#REF!</definedName>
    <definedName name="___________________________ss12">#REF!</definedName>
    <definedName name="___________________________ss20">#REF!</definedName>
    <definedName name="___________________________ss40">#REF!</definedName>
    <definedName name="___________________________var1">#REF!</definedName>
    <definedName name="___________________________var4">#REF!</definedName>
    <definedName name="__________________________bla1">[1]leads!$H$7</definedName>
    <definedName name="__________________________cur1">#REF!</definedName>
    <definedName name="__________________________l1">[2]leads!$A$3:$E$108</definedName>
    <definedName name="__________________________l12">#REF!</definedName>
    <definedName name="__________________________l2">#REF!</definedName>
    <definedName name="__________________________l3">#REF!</definedName>
    <definedName name="__________________________l4">[3]Sheet1!$W$2:$Y$103</definedName>
    <definedName name="__________________________l5">#REF!</definedName>
    <definedName name="__________________________l6">#REF!</definedName>
    <definedName name="__________________________l7">#REF!</definedName>
    <definedName name="__________________________l8">#REF!</definedName>
    <definedName name="__________________________l9">#REF!</definedName>
    <definedName name="__________________________mm1">[4]r!$F$4</definedName>
    <definedName name="__________________________mm11">#REF!</definedName>
    <definedName name="__________________________mm111">#REF!</definedName>
    <definedName name="__________________________pc2">#REF!</definedName>
    <definedName name="__________________________pv2">#REF!</definedName>
    <definedName name="__________________________rr3">[5]v!$A$2:$E$51</definedName>
    <definedName name="__________________________rrr1">[5]r!$B$1:$I$145</definedName>
    <definedName name="__________________________ss12">[6]rdamdata!$J$8</definedName>
    <definedName name="__________________________ss20">[6]rdamdata!$J$7</definedName>
    <definedName name="__________________________ss40">[6]rdamdata!$J$6</definedName>
    <definedName name="__________________________var1">#REF!</definedName>
    <definedName name="__________________________var4">#REF!</definedName>
    <definedName name="_________________________bla1">[1]leads!$H$7</definedName>
    <definedName name="_________________________cur1">#REF!</definedName>
    <definedName name="_________________________l1">[2]leads!$A$3:$E$108</definedName>
    <definedName name="_________________________l12">#REF!</definedName>
    <definedName name="_________________________l2">#REF!</definedName>
    <definedName name="_________________________l3">#REF!</definedName>
    <definedName name="_________________________l4">[3]Sheet1!$W$2:$Y$103</definedName>
    <definedName name="_________________________l5">#REF!</definedName>
    <definedName name="_________________________l6">#REF!</definedName>
    <definedName name="_________________________l7">#REF!</definedName>
    <definedName name="_________________________l8">#REF!</definedName>
    <definedName name="_________________________l9">#REF!</definedName>
    <definedName name="_________________________mm1">[4]r!$F$4</definedName>
    <definedName name="_________________________mm11">#REF!</definedName>
    <definedName name="_________________________mm111">#REF!</definedName>
    <definedName name="_________________________pc2">#REF!</definedName>
    <definedName name="_________________________pv2">#REF!</definedName>
    <definedName name="_________________________rr3">[5]v!$A$2:$E$51</definedName>
    <definedName name="_________________________rrr1">[5]r!$B$1:$I$145</definedName>
    <definedName name="_________________________ss12">[6]rdamdata!$J$8</definedName>
    <definedName name="_________________________ss20">[6]rdamdata!$J$7</definedName>
    <definedName name="_________________________ss40">[6]rdamdata!$J$6</definedName>
    <definedName name="_________________________var1">#REF!</definedName>
    <definedName name="_________________________var4">#REF!</definedName>
    <definedName name="________________________bla1">[1]leads!$H$7</definedName>
    <definedName name="________________________cur1">[7]r!$F$30</definedName>
    <definedName name="________________________l1">[2]leads!$A$3:$E$108</definedName>
    <definedName name="________________________l12">#REF!</definedName>
    <definedName name="________________________l2">[7]r!$F$29</definedName>
    <definedName name="________________________l3">#REF!</definedName>
    <definedName name="________________________l4">[3]Sheet1!$W$2:$Y$103</definedName>
    <definedName name="________________________l5">#REF!</definedName>
    <definedName name="________________________l6">[7]r!$F$4</definedName>
    <definedName name="________________________l7">[8]r!$F$4</definedName>
    <definedName name="________________________l8">[7]r!$F$2</definedName>
    <definedName name="________________________l9">[7]r!$F$3</definedName>
    <definedName name="________________________mm1">[4]r!$F$4</definedName>
    <definedName name="________________________mm11">[7]r!$F$4</definedName>
    <definedName name="________________________mm111">[8]r!$F$4</definedName>
    <definedName name="________________________pc2">#REF!</definedName>
    <definedName name="________________________pv2">#REF!</definedName>
    <definedName name="________________________rr3">[5]v!$A$2:$E$51</definedName>
    <definedName name="________________________rrr1">[5]r!$B$1:$I$145</definedName>
    <definedName name="________________________ss12">[6]rdamdata!$J$8</definedName>
    <definedName name="________________________ss20">[6]rdamdata!$J$7</definedName>
    <definedName name="________________________ss40">[6]rdamdata!$J$6</definedName>
    <definedName name="________________________var1">#REF!</definedName>
    <definedName name="________________________var4">#REF!</definedName>
    <definedName name="_______________________bla1">[1]leads!$H$7</definedName>
    <definedName name="_______________________cur1">[7]r!$F$30</definedName>
    <definedName name="_______________________l1">[2]leads!$A$3:$E$108</definedName>
    <definedName name="_______________________l12">#REF!</definedName>
    <definedName name="_______________________l2">[7]r!$F$29</definedName>
    <definedName name="_______________________l3">#REF!</definedName>
    <definedName name="_______________________l4">[3]Sheet1!$W$2:$Y$103</definedName>
    <definedName name="_______________________l5">#REF!</definedName>
    <definedName name="_______________________l6">[7]r!$F$4</definedName>
    <definedName name="_______________________l7">[8]r!$F$4</definedName>
    <definedName name="_______________________l8">[7]r!$F$2</definedName>
    <definedName name="_______________________l9">[7]r!$F$3</definedName>
    <definedName name="_______________________mm1">[4]r!$F$4</definedName>
    <definedName name="_______________________mm11">[7]r!$F$4</definedName>
    <definedName name="_______________________mm111">[8]r!$F$4</definedName>
    <definedName name="_______________________pc2">#REF!</definedName>
    <definedName name="_______________________pv2">#REF!</definedName>
    <definedName name="_______________________rr3">[5]v!$A$2:$E$51</definedName>
    <definedName name="_______________________rrr1">[5]r!$B$1:$I$145</definedName>
    <definedName name="_______________________ss12">[6]rdamdata!$J$8</definedName>
    <definedName name="_______________________ss20">[6]rdamdata!$J$7</definedName>
    <definedName name="_______________________ss40">[6]rdamdata!$J$6</definedName>
    <definedName name="_______________________var1">#REF!</definedName>
    <definedName name="_______________________var4">#REF!</definedName>
    <definedName name="______________________bla1">[1]leads!$H$7</definedName>
    <definedName name="______________________cur1">[7]r!$F$30</definedName>
    <definedName name="______________________l1">[2]leads!$A$3:$E$108</definedName>
    <definedName name="______________________l12">#REF!</definedName>
    <definedName name="______________________l2">[7]r!$F$29</definedName>
    <definedName name="______________________l3">#REF!</definedName>
    <definedName name="______________________l4">[3]Sheet1!$W$2:$Y$103</definedName>
    <definedName name="______________________l5">#REF!</definedName>
    <definedName name="______________________l6">[7]r!$F$4</definedName>
    <definedName name="______________________l7">[8]r!$F$4</definedName>
    <definedName name="______________________l8">[7]r!$F$2</definedName>
    <definedName name="______________________l9">[7]r!$F$3</definedName>
    <definedName name="______________________mm1">[4]r!$F$4</definedName>
    <definedName name="______________________mm11">[7]r!$F$4</definedName>
    <definedName name="______________________mm111">[8]r!$F$4</definedName>
    <definedName name="______________________pc2">#REF!</definedName>
    <definedName name="______________________pv2">#REF!</definedName>
    <definedName name="______________________rr3">[5]v!$A$2:$E$51</definedName>
    <definedName name="______________________rrr1">[5]r!$B$1:$I$145</definedName>
    <definedName name="______________________ss12">[6]rdamdata!$J$8</definedName>
    <definedName name="______________________ss20">[6]rdamdata!$J$7</definedName>
    <definedName name="______________________ss40">[6]rdamdata!$J$6</definedName>
    <definedName name="______________________var1">#REF!</definedName>
    <definedName name="______________________var4">#REF!</definedName>
    <definedName name="_____________________bla1">[9]leads!$H$7</definedName>
    <definedName name="_____________________cur1">[7]r!$F$30</definedName>
    <definedName name="_____________________l1">[10]leads!$A$3:$E$108</definedName>
    <definedName name="_____________________l12">#REF!</definedName>
    <definedName name="_____________________l2">[7]r!$F$29</definedName>
    <definedName name="_____________________l3">#REF!</definedName>
    <definedName name="_____________________l4">[11]Sheet1!$W$2:$Y$103</definedName>
    <definedName name="_____________________l5">#REF!</definedName>
    <definedName name="_____________________l6">[7]r!$F$4</definedName>
    <definedName name="_____________________l7">[8]r!$F$4</definedName>
    <definedName name="_____________________l8">[7]r!$F$2</definedName>
    <definedName name="_____________________l9">[7]r!$F$3</definedName>
    <definedName name="_____________________mm1">[12]r!$F$4</definedName>
    <definedName name="_____________________mm11">[7]r!$F$4</definedName>
    <definedName name="_____________________mm111">[8]r!$F$4</definedName>
    <definedName name="_____________________pc2">#REF!</definedName>
    <definedName name="_____________________pv2">#REF!</definedName>
    <definedName name="_____________________rr3">[13]v!$A$2:$E$51</definedName>
    <definedName name="_____________________rrr1">[13]r!$B$1:$I$145</definedName>
    <definedName name="_____________________ss12">[14]rdamdata!$J$8</definedName>
    <definedName name="_____________________ss20">[14]rdamdata!$J$7</definedName>
    <definedName name="_____________________ss40">[14]rdamdata!$J$6</definedName>
    <definedName name="_____________________var1">#REF!</definedName>
    <definedName name="_____________________var4">#REF!</definedName>
    <definedName name="____________________bla1">[15]leads!$H$7</definedName>
    <definedName name="____________________cur1">[7]r!$F$30</definedName>
    <definedName name="____________________l1">[16]leads!$A$3:$E$108</definedName>
    <definedName name="____________________l12">#REF!</definedName>
    <definedName name="____________________l2">[7]r!$F$29</definedName>
    <definedName name="____________________l3">#REF!</definedName>
    <definedName name="____________________l4">[17]Sheet1!$W$2:$Y$103</definedName>
    <definedName name="____________________l5">#REF!</definedName>
    <definedName name="____________________l6">[7]r!$F$4</definedName>
    <definedName name="____________________l7">[8]r!$F$4</definedName>
    <definedName name="____________________l8">[7]r!$F$2</definedName>
    <definedName name="____________________l9">[7]r!$F$3</definedName>
    <definedName name="____________________mm1">[18]r!$F$4</definedName>
    <definedName name="____________________mm11">[7]r!$F$4</definedName>
    <definedName name="____________________mm111">[8]r!$F$4</definedName>
    <definedName name="____________________pc2">#REF!</definedName>
    <definedName name="____________________pv2">#REF!</definedName>
    <definedName name="____________________rr3">[19]v!$A$2:$E$51</definedName>
    <definedName name="____________________rrr1">[19]r!$B$1:$I$145</definedName>
    <definedName name="____________________ss12">[20]rdamdata!$J$8</definedName>
    <definedName name="____________________ss20">[20]rdamdata!$J$7</definedName>
    <definedName name="____________________ss40">[20]rdamdata!$J$6</definedName>
    <definedName name="____________________var1">#REF!</definedName>
    <definedName name="____________________var4">#REF!</definedName>
    <definedName name="___________________bla1">[21]leads!$H$7</definedName>
    <definedName name="___________________cur1">[7]r!$F$30</definedName>
    <definedName name="___________________l1">[22]leads!$A$3:$E$108</definedName>
    <definedName name="___________________l12">#REF!</definedName>
    <definedName name="___________________l2">[7]r!$F$29</definedName>
    <definedName name="___________________l3">#REF!</definedName>
    <definedName name="___________________l4">[23]Sheet1!$W$2:$Y$103</definedName>
    <definedName name="___________________l5">#REF!</definedName>
    <definedName name="___________________l6">[7]r!$F$4</definedName>
    <definedName name="___________________l7">[8]r!$F$4</definedName>
    <definedName name="___________________l8">[7]r!$F$2</definedName>
    <definedName name="___________________l9">[7]r!$F$3</definedName>
    <definedName name="___________________mm1">[24]r!$F$4</definedName>
    <definedName name="___________________mm11">[7]r!$F$4</definedName>
    <definedName name="___________________mm111">[8]r!$F$4</definedName>
    <definedName name="___________________pc2">#REF!</definedName>
    <definedName name="___________________pv2">#REF!</definedName>
    <definedName name="___________________rr3">[25]v!$A$2:$E$51</definedName>
    <definedName name="___________________rrr1">[25]r!$B$1:$I$145</definedName>
    <definedName name="___________________ss12">[26]rdamdata!$J$8</definedName>
    <definedName name="___________________ss20">[26]rdamdata!$J$7</definedName>
    <definedName name="___________________ss40">[26]rdamdata!$J$6</definedName>
    <definedName name="___________________var1">#REF!</definedName>
    <definedName name="___________________var4">#REF!</definedName>
    <definedName name="__________________bla1">[15]leads!$H$7</definedName>
    <definedName name="__________________cur1">[7]r!$F$30</definedName>
    <definedName name="__________________l1">[16]leads!$A$3:$E$108</definedName>
    <definedName name="__________________l12">#REF!</definedName>
    <definedName name="__________________l2">[7]r!$F$29</definedName>
    <definedName name="__________________l3">#REF!</definedName>
    <definedName name="__________________l4">[17]Sheet1!$W$2:$Y$103</definedName>
    <definedName name="__________________l5">#REF!</definedName>
    <definedName name="__________________l6">[7]r!$F$4</definedName>
    <definedName name="__________________l7">[8]r!$F$4</definedName>
    <definedName name="__________________l8">[7]r!$F$2</definedName>
    <definedName name="__________________l9">[7]r!$F$3</definedName>
    <definedName name="__________________mm1">[18]r!$F$4</definedName>
    <definedName name="__________________mm11">[7]r!$F$4</definedName>
    <definedName name="__________________mm111">[8]r!$F$4</definedName>
    <definedName name="__________________pc2">#REF!</definedName>
    <definedName name="__________________pv2">#REF!</definedName>
    <definedName name="__________________rr3">[19]v!$A$2:$E$51</definedName>
    <definedName name="__________________rrr1">[19]r!$B$1:$I$145</definedName>
    <definedName name="__________________ss12">[20]rdamdata!$J$8</definedName>
    <definedName name="__________________ss20">[20]rdamdata!$J$7</definedName>
    <definedName name="__________________ss40">[20]rdamdata!$J$6</definedName>
    <definedName name="__________________var1">#REF!</definedName>
    <definedName name="__________________var4">#REF!</definedName>
    <definedName name="_________________bla1">[15]leads!$H$7</definedName>
    <definedName name="_________________cur1">[7]r!$F$30</definedName>
    <definedName name="_________________l1">[16]leads!$A$3:$E$108</definedName>
    <definedName name="_________________l12">#REF!</definedName>
    <definedName name="_________________l2">[7]r!$F$29</definedName>
    <definedName name="_________________l3">#REF!</definedName>
    <definedName name="_________________l4">[17]Sheet1!$W$2:$Y$103</definedName>
    <definedName name="_________________l5">#REF!</definedName>
    <definedName name="_________________l6">[7]r!$F$4</definedName>
    <definedName name="_________________l7">[8]r!$F$4</definedName>
    <definedName name="_________________l8">[7]r!$F$2</definedName>
    <definedName name="_________________l9">[7]r!$F$3</definedName>
    <definedName name="_________________mm1">[18]r!$F$4</definedName>
    <definedName name="_________________mm11">[7]r!$F$4</definedName>
    <definedName name="_________________mm111">[8]r!$F$4</definedName>
    <definedName name="_________________pc2">#REF!</definedName>
    <definedName name="_________________pv2">#REF!</definedName>
    <definedName name="_________________rr3">[19]v!$A$2:$E$51</definedName>
    <definedName name="_________________rrr1">[19]r!$B$1:$I$145</definedName>
    <definedName name="_________________ss12">[20]rdamdata!$J$8</definedName>
    <definedName name="_________________ss20">[20]rdamdata!$J$7</definedName>
    <definedName name="_________________ss40">[20]rdamdata!$J$6</definedName>
    <definedName name="_________________var1">#REF!</definedName>
    <definedName name="_________________var4">#REF!</definedName>
    <definedName name="________________bla1">[15]leads!$H$7</definedName>
    <definedName name="________________cur1">[7]r!$F$30</definedName>
    <definedName name="________________l1">[16]leads!$A$3:$E$108</definedName>
    <definedName name="________________l12">#REF!</definedName>
    <definedName name="________________l2">[7]r!$F$29</definedName>
    <definedName name="________________l3">#REF!</definedName>
    <definedName name="________________l4">[17]Sheet1!$W$2:$Y$103</definedName>
    <definedName name="________________l5">#REF!</definedName>
    <definedName name="________________l6">[7]r!$F$4</definedName>
    <definedName name="________________l7">[8]r!$F$4</definedName>
    <definedName name="________________l8">[7]r!$F$2</definedName>
    <definedName name="________________l9">[7]r!$F$3</definedName>
    <definedName name="________________mm1">[18]r!$F$4</definedName>
    <definedName name="________________mm11">[7]r!$F$4</definedName>
    <definedName name="________________mm111">[8]r!$F$4</definedName>
    <definedName name="________________pc2">#REF!</definedName>
    <definedName name="________________pv2">#REF!</definedName>
    <definedName name="________________rr3">[19]v!$A$2:$E$51</definedName>
    <definedName name="________________rrr1">[19]r!$B$1:$I$145</definedName>
    <definedName name="________________ss12">[20]rdamdata!$J$8</definedName>
    <definedName name="________________ss20">[20]rdamdata!$J$7</definedName>
    <definedName name="________________ss40">[20]rdamdata!$J$6</definedName>
    <definedName name="________________var1">#REF!</definedName>
    <definedName name="________________var4">#REF!</definedName>
    <definedName name="________________xlfn_BAHTTEXT">#N/A</definedName>
    <definedName name="_______________bla1">[15]leads!$H$7</definedName>
    <definedName name="_______________cur1">[7]r!$F$30</definedName>
    <definedName name="_______________l1">[16]leads!$A$3:$E$108</definedName>
    <definedName name="_______________l12">#REF!</definedName>
    <definedName name="_______________l2">[7]r!$F$29</definedName>
    <definedName name="_______________l3">#REF!</definedName>
    <definedName name="_______________l4">[17]Sheet1!$W$2:$Y$103</definedName>
    <definedName name="_______________l5">#REF!</definedName>
    <definedName name="_______________l6">[7]r!$F$4</definedName>
    <definedName name="_______________l7">[8]r!$F$4</definedName>
    <definedName name="_______________l8">[7]r!$F$2</definedName>
    <definedName name="_______________l9">[7]r!$F$3</definedName>
    <definedName name="_______________mm1">[18]r!$F$4</definedName>
    <definedName name="_______________mm11">[7]r!$F$4</definedName>
    <definedName name="_______________mm111">[8]r!$F$4</definedName>
    <definedName name="_______________pc2">#REF!</definedName>
    <definedName name="_______________pv2">#REF!</definedName>
    <definedName name="_______________rr3">[19]v!$A$2:$E$51</definedName>
    <definedName name="_______________rrr1">[19]r!$B$1:$I$145</definedName>
    <definedName name="_______________ss12">[20]rdamdata!$J$8</definedName>
    <definedName name="_______________ss20">[20]rdamdata!$J$7</definedName>
    <definedName name="_______________ss40">[20]rdamdata!$J$6</definedName>
    <definedName name="_______________var1">#REF!</definedName>
    <definedName name="_______________var4">#REF!</definedName>
    <definedName name="_______________xlfn_BAHTTEXT">#N/A</definedName>
    <definedName name="______________bla1">[15]leads!$H$7</definedName>
    <definedName name="______________cur1">[7]r!$F$30</definedName>
    <definedName name="______________l1">[16]leads!$A$3:$E$108</definedName>
    <definedName name="______________l12">#REF!</definedName>
    <definedName name="______________l2">[7]r!$F$29</definedName>
    <definedName name="______________l3">#REF!</definedName>
    <definedName name="______________l4">[17]Sheet1!$W$2:$Y$103</definedName>
    <definedName name="______________l5">#REF!</definedName>
    <definedName name="______________l6">[7]r!$F$4</definedName>
    <definedName name="______________l7">[8]r!$F$4</definedName>
    <definedName name="______________l8">[7]r!$F$2</definedName>
    <definedName name="______________l9">[7]r!$F$3</definedName>
    <definedName name="______________mm1">[18]r!$F$4</definedName>
    <definedName name="______________mm11">[7]r!$F$4</definedName>
    <definedName name="______________mm111">[8]r!$F$4</definedName>
    <definedName name="______________pc2">#REF!</definedName>
    <definedName name="______________pv2">#REF!</definedName>
    <definedName name="______________rr3">[19]v!$A$2:$E$51</definedName>
    <definedName name="______________rrr1">[19]r!$B$1:$I$145</definedName>
    <definedName name="______________ss12">[20]rdamdata!$J$8</definedName>
    <definedName name="______________ss20">[20]rdamdata!$J$7</definedName>
    <definedName name="______________ss40">[20]rdamdata!$J$6</definedName>
    <definedName name="______________var1">#REF!</definedName>
    <definedName name="______________var4">#REF!</definedName>
    <definedName name="______________xlfn_BAHTTEXT">#N/A</definedName>
    <definedName name="_____________bla1">[15]leads!$H$7</definedName>
    <definedName name="_____________cur1">[7]r!$F$30</definedName>
    <definedName name="_____________l1">[16]leads!$A$3:$E$108</definedName>
    <definedName name="_____________l12">#REF!</definedName>
    <definedName name="_____________l2">[7]r!$F$29</definedName>
    <definedName name="_____________l3">#REF!</definedName>
    <definedName name="_____________l4">[17]Sheet1!$W$2:$Y$103</definedName>
    <definedName name="_____________l5">#REF!</definedName>
    <definedName name="_____________l6">[7]r!$F$4</definedName>
    <definedName name="_____________l7">[8]r!$F$4</definedName>
    <definedName name="_____________l8">[7]r!$F$2</definedName>
    <definedName name="_____________l9">[7]r!$F$3</definedName>
    <definedName name="_____________mm1">[18]r!$F$4</definedName>
    <definedName name="_____________mm11">[7]r!$F$4</definedName>
    <definedName name="_____________mm111">[8]r!$F$4</definedName>
    <definedName name="_____________pc2">#REF!</definedName>
    <definedName name="_____________pv2">#REF!</definedName>
    <definedName name="_____________rr3">[19]v!$A$2:$E$51</definedName>
    <definedName name="_____________rrr1">[19]r!$B$1:$I$145</definedName>
    <definedName name="_____________ss12">[20]rdamdata!$J$8</definedName>
    <definedName name="_____________ss20">[20]rdamdata!$J$7</definedName>
    <definedName name="_____________ss40">[20]rdamdata!$J$6</definedName>
    <definedName name="_____________var1">#REF!</definedName>
    <definedName name="_____________var4">#REF!</definedName>
    <definedName name="_____________xlfn_BAHTTEXT">#N/A</definedName>
    <definedName name="____________bla1">[15]leads!$H$7</definedName>
    <definedName name="____________cur1">[7]r!$F$30</definedName>
    <definedName name="____________l1">[16]leads!$A$3:$E$108</definedName>
    <definedName name="____________l12">#REF!</definedName>
    <definedName name="____________l2">[7]r!$F$29</definedName>
    <definedName name="____________l3">#REF!</definedName>
    <definedName name="____________l4">[17]Sheet1!$W$2:$Y$103</definedName>
    <definedName name="____________l5">#REF!</definedName>
    <definedName name="____________l6">[7]r!$F$4</definedName>
    <definedName name="____________l7">[8]r!$F$4</definedName>
    <definedName name="____________l8">[7]r!$F$2</definedName>
    <definedName name="____________l9">[7]r!$F$3</definedName>
    <definedName name="____________mm1">[18]r!$F$4</definedName>
    <definedName name="____________mm11">[7]r!$F$4</definedName>
    <definedName name="____________mm111">[8]r!$F$4</definedName>
    <definedName name="____________pc2">#REF!</definedName>
    <definedName name="____________pv2">#REF!</definedName>
    <definedName name="____________rr3">[19]v!$A$2:$E$51</definedName>
    <definedName name="____________rrr1">[19]r!$B$1:$I$145</definedName>
    <definedName name="____________ss12">[20]rdamdata!$J$8</definedName>
    <definedName name="____________ss20">[20]rdamdata!$J$7</definedName>
    <definedName name="____________ss40">[20]rdamdata!$J$6</definedName>
    <definedName name="____________var1">#REF!</definedName>
    <definedName name="____________var4">#REF!</definedName>
    <definedName name="____________xlfn_BAHTTEXT">#N/A</definedName>
    <definedName name="___________bla1">[1]leads!$H$7</definedName>
    <definedName name="___________cur1">[7]r!$F$30</definedName>
    <definedName name="___________l1">[2]leads!$A$3:$E$108</definedName>
    <definedName name="___________l12">#REF!</definedName>
    <definedName name="___________l2">[7]r!$F$29</definedName>
    <definedName name="___________l3">#REF!</definedName>
    <definedName name="___________l4">[3]Sheet1!$W$2:$Y$103</definedName>
    <definedName name="___________l5">#REF!</definedName>
    <definedName name="___________l6">[7]r!$F$4</definedName>
    <definedName name="___________l7">[8]r!$F$4</definedName>
    <definedName name="___________l8">[7]r!$F$2</definedName>
    <definedName name="___________l9">[7]r!$F$3</definedName>
    <definedName name="___________mm1">[4]r!$F$4</definedName>
    <definedName name="___________mm11">[7]r!$F$4</definedName>
    <definedName name="___________mm111">[8]r!$F$4</definedName>
    <definedName name="___________pc2">#REF!</definedName>
    <definedName name="___________pv2">#REF!</definedName>
    <definedName name="___________rr3">[5]v!$A$2:$E$51</definedName>
    <definedName name="___________rrr1">[5]r!$B$1:$I$145</definedName>
    <definedName name="___________ss12">[6]rdamdata!$J$8</definedName>
    <definedName name="___________ss20">[6]rdamdata!$J$7</definedName>
    <definedName name="___________ss40">[6]rdamdata!$J$6</definedName>
    <definedName name="___________var1">#REF!</definedName>
    <definedName name="___________var4">#REF!</definedName>
    <definedName name="___________xlfn_BAHTTEXT">#N/A</definedName>
    <definedName name="__________bla1">[1]leads!$H$7</definedName>
    <definedName name="__________cur1">[7]r!$F$30</definedName>
    <definedName name="__________l1">[2]leads!$A$3:$E$108</definedName>
    <definedName name="__________l12">#REF!</definedName>
    <definedName name="__________l2">[7]r!$F$29</definedName>
    <definedName name="__________l3">#REF!</definedName>
    <definedName name="__________l4">[3]Sheet1!$W$2:$Y$103</definedName>
    <definedName name="__________l5">#REF!</definedName>
    <definedName name="__________l6">[7]r!$F$4</definedName>
    <definedName name="__________l7">[8]r!$F$4</definedName>
    <definedName name="__________l8">[7]r!$F$2</definedName>
    <definedName name="__________l9">[7]r!$F$3</definedName>
    <definedName name="__________mm1">[4]r!$F$4</definedName>
    <definedName name="__________mm11">[7]r!$F$4</definedName>
    <definedName name="__________mm111">[8]r!$F$4</definedName>
    <definedName name="__________pc2">#REF!</definedName>
    <definedName name="__________pv2">#REF!</definedName>
    <definedName name="__________rr3">[5]v!$A$2:$E$51</definedName>
    <definedName name="__________rrr1">[5]r!$B$1:$I$145</definedName>
    <definedName name="__________ss12">[6]rdamdata!$J$8</definedName>
    <definedName name="__________ss20">[6]rdamdata!$J$7</definedName>
    <definedName name="__________ss40">[6]rdamdata!$J$6</definedName>
    <definedName name="__________var1">#REF!</definedName>
    <definedName name="__________var4">#REF!</definedName>
    <definedName name="__________xlfn_BAHTTEXT">#N/A</definedName>
    <definedName name="_________bla1">[27]leads!$H$7</definedName>
    <definedName name="_________cur1">[7]r!$F$30</definedName>
    <definedName name="_________l1">[28]leads!$A$3:$E$108</definedName>
    <definedName name="_________l12">#REF!</definedName>
    <definedName name="_________l2">[7]r!$F$29</definedName>
    <definedName name="_________l3">#REF!</definedName>
    <definedName name="_________l4">[29]Sheet1!$W$2:$Y$103</definedName>
    <definedName name="_________l5">#REF!</definedName>
    <definedName name="_________l6">[7]r!$F$4</definedName>
    <definedName name="_________l7">[8]r!$F$4</definedName>
    <definedName name="_________l8">[7]r!$F$2</definedName>
    <definedName name="_________l9">[7]r!$F$3</definedName>
    <definedName name="_________mm1">[30]r!$F$4</definedName>
    <definedName name="_________mm11">[7]r!$F$4</definedName>
    <definedName name="_________mm111">[8]r!$F$4</definedName>
    <definedName name="_________pc2">#REF!</definedName>
    <definedName name="_________pv2">#REF!</definedName>
    <definedName name="_________rr3">[31]v!$A$2:$E$51</definedName>
    <definedName name="_________rrr1">[31]r!$B$1:$I$145</definedName>
    <definedName name="_________ss12">[32]rdamdata!$J$8</definedName>
    <definedName name="_________ss20">[32]rdamdata!$J$7</definedName>
    <definedName name="_________ss40">[32]rdamdata!$J$6</definedName>
    <definedName name="_________t1">#REF!</definedName>
    <definedName name="_________t2">#REF!</definedName>
    <definedName name="_________tab1">#REF!</definedName>
    <definedName name="_________var1">#REF!</definedName>
    <definedName name="_________var4">#REF!</definedName>
    <definedName name="_________xh2256">[33]HDPE!$L$30</definedName>
    <definedName name="_________xh2506">[33]HDPE!$M$30</definedName>
    <definedName name="_________xh2806">[33]HDPE!$N$30</definedName>
    <definedName name="_________xh3156">[33]HDPE!$O$30</definedName>
    <definedName name="_________xh634">[33]HDPE!$C$16</definedName>
    <definedName name="_________xk7100">[33]DI!$C$37</definedName>
    <definedName name="_________xk7150">[33]DI!$D$37</definedName>
    <definedName name="_________xk7250">[33]DI!$F$37</definedName>
    <definedName name="_________xk7300">[33]DI!$G$37</definedName>
    <definedName name="_________xlfn_BAHTTEXT">#N/A</definedName>
    <definedName name="_________xp11010">[33]pvc!$F$61</definedName>
    <definedName name="_________xp1104">[33]pvc!$F$31</definedName>
    <definedName name="_________xp1106">[33]pvc!$F$46</definedName>
    <definedName name="_________xp1254">[33]pvc!$G$31</definedName>
    <definedName name="_________xp1256">[33]pvc!$G$46</definedName>
    <definedName name="_________xp14010">[33]pvc!$H$61</definedName>
    <definedName name="_________xp1404">[33]pvc!$H$31</definedName>
    <definedName name="_________xp1406">[33]pvc!$H$46</definedName>
    <definedName name="_________xp1604">[33]pvc!$I$31</definedName>
    <definedName name="_________xp1606">[33]pvc!$I$46</definedName>
    <definedName name="_________xp1804">[33]pvc!$J$31</definedName>
    <definedName name="_________xp1806">[33]pvc!$J$46</definedName>
    <definedName name="_________xp2006">[33]pvc!$K$46</definedName>
    <definedName name="_________xp6310">[33]pvc!$C$61</definedName>
    <definedName name="_________xp636">[33]pvc!$C$46</definedName>
    <definedName name="_________xp7510">[33]pvc!$D$61</definedName>
    <definedName name="_________xp754">[33]pvc!$D$31</definedName>
    <definedName name="_________xp756">[33]pvc!$D$46</definedName>
    <definedName name="_________xp9010">[33]pvc!$E$61</definedName>
    <definedName name="_________xp904">[33]pvc!$E$31</definedName>
    <definedName name="_________xp906">[33]pvc!$E$46</definedName>
    <definedName name="________bla1">[27]leads!$H$7</definedName>
    <definedName name="________cur1">[7]r!$F$30</definedName>
    <definedName name="________l1">[28]leads!$A$3:$E$108</definedName>
    <definedName name="________l12">#REF!</definedName>
    <definedName name="________l2">[7]r!$F$29</definedName>
    <definedName name="________l3">#REF!</definedName>
    <definedName name="________l4">[29]Sheet1!$W$2:$Y$103</definedName>
    <definedName name="________l5">#REF!</definedName>
    <definedName name="________l6">[7]r!$F$4</definedName>
    <definedName name="________l7">[8]r!$F$4</definedName>
    <definedName name="________l8">[7]r!$F$2</definedName>
    <definedName name="________l9">[7]r!$F$3</definedName>
    <definedName name="________me12">'[34]Lead statement'!#REF!</definedName>
    <definedName name="________mm1">[30]r!$F$4</definedName>
    <definedName name="________mm11">[7]r!$F$4</definedName>
    <definedName name="________mm111">[8]r!$F$4</definedName>
    <definedName name="________pc2">#REF!</definedName>
    <definedName name="________pv2">#REF!</definedName>
    <definedName name="________rr3">[31]v!$A$2:$E$51</definedName>
    <definedName name="________rrr1">[31]r!$B$1:$I$145</definedName>
    <definedName name="________se1">[35]data!#REF!</definedName>
    <definedName name="________ss12">[32]rdamdata!$J$8</definedName>
    <definedName name="________ss20">[32]rdamdata!$J$7</definedName>
    <definedName name="________ss40">[32]rdamdata!$J$6</definedName>
    <definedName name="________var1">#REF!</definedName>
    <definedName name="________var4">#REF!</definedName>
    <definedName name="________xh2256">[33]HDPE!$L$30</definedName>
    <definedName name="________xh2506">[33]HDPE!$M$30</definedName>
    <definedName name="________xh2806">[33]HDPE!$N$30</definedName>
    <definedName name="________xh3156">[33]HDPE!$O$30</definedName>
    <definedName name="________xh634">[33]HDPE!$C$16</definedName>
    <definedName name="________xk7100">[33]DI!$C$37</definedName>
    <definedName name="________xk7150">[33]DI!$D$37</definedName>
    <definedName name="________xk7250">[33]DI!$F$37</definedName>
    <definedName name="________xk7300">[33]DI!$G$37</definedName>
    <definedName name="________xlfn_BAHTTEXT">#N/A</definedName>
    <definedName name="________xp11010">[33]pvc!$F$61</definedName>
    <definedName name="________xp1104">[33]pvc!$F$31</definedName>
    <definedName name="________xp1106">[33]pvc!$F$46</definedName>
    <definedName name="________xp1254">[33]pvc!$G$31</definedName>
    <definedName name="________xp1256">[33]pvc!$G$46</definedName>
    <definedName name="________xp14010">[33]pvc!$H$61</definedName>
    <definedName name="________xp1404">[33]pvc!$H$31</definedName>
    <definedName name="________xp1406">[33]pvc!$H$46</definedName>
    <definedName name="________xp1604">[33]pvc!$I$31</definedName>
    <definedName name="________xp1606">[33]pvc!$I$46</definedName>
    <definedName name="________xp1804">[33]pvc!$J$31</definedName>
    <definedName name="________xp1806">[33]pvc!$J$46</definedName>
    <definedName name="________xp2006">[33]pvc!$K$46</definedName>
    <definedName name="________xp6310">[33]pvc!$C$61</definedName>
    <definedName name="________xp636">[33]pvc!$C$46</definedName>
    <definedName name="________xp7510">[33]pvc!$D$61</definedName>
    <definedName name="________xp754">[33]pvc!$D$31</definedName>
    <definedName name="________xp756">[33]pvc!$D$46</definedName>
    <definedName name="________xp9010">[33]pvc!$E$61</definedName>
    <definedName name="________xp904">[33]pvc!$E$31</definedName>
    <definedName name="________xp906">[33]pvc!$E$46</definedName>
    <definedName name="_______bla1">[1]leads!$H$7</definedName>
    <definedName name="_______cur1">[7]r!$F$30</definedName>
    <definedName name="_______l1">[2]leads!$A$3:$E$108</definedName>
    <definedName name="_______l12">#REF!</definedName>
    <definedName name="_______l2">[7]r!$F$29</definedName>
    <definedName name="_______l3">#REF!</definedName>
    <definedName name="_______l4">[3]Sheet1!$W$2:$Y$103</definedName>
    <definedName name="_______l5">#REF!</definedName>
    <definedName name="_______l6">[7]r!$F$4</definedName>
    <definedName name="_______l7">[8]r!$F$4</definedName>
    <definedName name="_______l8">[7]r!$F$2</definedName>
    <definedName name="_______l9">[7]r!$F$3</definedName>
    <definedName name="_______me12">'[34]Lead statement'!#REF!</definedName>
    <definedName name="_______mm1">[4]r!$F$4</definedName>
    <definedName name="_______mm11">[7]r!$F$4</definedName>
    <definedName name="_______mm111">[8]r!$F$4</definedName>
    <definedName name="_______pc2">#REF!</definedName>
    <definedName name="_______pv2">#REF!</definedName>
    <definedName name="_______rr3">[5]v!$A$2:$E$51</definedName>
    <definedName name="_______rrr1">[5]r!$B$1:$I$145</definedName>
    <definedName name="_______se1">[35]data!#REF!</definedName>
    <definedName name="_______ss12">[6]rdamdata!$J$8</definedName>
    <definedName name="_______ss20">[6]rdamdata!$J$7</definedName>
    <definedName name="_______ss40">[6]rdamdata!$J$6</definedName>
    <definedName name="_______t1">#REF!</definedName>
    <definedName name="_______t2">#REF!</definedName>
    <definedName name="_______tab1">#REF!</definedName>
    <definedName name="_______var1">#REF!</definedName>
    <definedName name="_______var4">#REF!</definedName>
    <definedName name="_______xh2256">[33]HDPE!$L$30</definedName>
    <definedName name="_______xh2506">[33]HDPE!$M$30</definedName>
    <definedName name="_______xh2806">[33]HDPE!$N$30</definedName>
    <definedName name="_______xh3156">[33]HDPE!$O$30</definedName>
    <definedName name="_______xh634">[33]HDPE!$C$16</definedName>
    <definedName name="_______xk7100">[33]DI!$C$37</definedName>
    <definedName name="_______xk7150">[33]DI!$D$37</definedName>
    <definedName name="_______xk7250">[33]DI!$F$37</definedName>
    <definedName name="_______xk7300">[33]DI!$G$37</definedName>
    <definedName name="_______xlfn_BAHTTEXT">#N/A</definedName>
    <definedName name="_______xp11010">[33]pvc!$F$61</definedName>
    <definedName name="_______xp1104">[33]pvc!$F$31</definedName>
    <definedName name="_______xp1106">[33]pvc!$F$46</definedName>
    <definedName name="_______xp1254">[33]pvc!$G$31</definedName>
    <definedName name="_______xp1256">[33]pvc!$G$46</definedName>
    <definedName name="_______xp14010">[33]pvc!$H$61</definedName>
    <definedName name="_______xp1404">[33]pvc!$H$31</definedName>
    <definedName name="_______xp1406">[33]pvc!$H$46</definedName>
    <definedName name="_______xp1604">[33]pvc!$I$31</definedName>
    <definedName name="_______xp1606">[33]pvc!$I$46</definedName>
    <definedName name="_______xp1804">[33]pvc!$J$31</definedName>
    <definedName name="_______xp1806">[33]pvc!$J$46</definedName>
    <definedName name="_______xp2006">[33]pvc!$K$46</definedName>
    <definedName name="_______xp6310">[33]pvc!$C$61</definedName>
    <definedName name="_______xp636">[33]pvc!$C$46</definedName>
    <definedName name="_______xp7510">[33]pvc!$D$61</definedName>
    <definedName name="_______xp754">[33]pvc!$D$31</definedName>
    <definedName name="_______xp756">[33]pvc!$D$46</definedName>
    <definedName name="_______xp9010">[33]pvc!$E$61</definedName>
    <definedName name="_______xp904">[33]pvc!$E$31</definedName>
    <definedName name="_______xp906">[33]pvc!$E$46</definedName>
    <definedName name="______bla1">[1]leads!$H$7</definedName>
    <definedName name="______can430">40.73</definedName>
    <definedName name="______can435">43.3</definedName>
    <definedName name="______cur1">[7]r!$F$30</definedName>
    <definedName name="______l1">[2]leads!$A$3:$E$108</definedName>
    <definedName name="______l12">#REF!</definedName>
    <definedName name="______l2">[7]r!$F$29</definedName>
    <definedName name="______l3">#REF!</definedName>
    <definedName name="______l4">[3]Sheet1!$W$2:$Y$103</definedName>
    <definedName name="______l5">#REF!</definedName>
    <definedName name="______l6">[7]r!$F$4</definedName>
    <definedName name="______l7">[8]r!$F$4</definedName>
    <definedName name="______l8">[7]r!$F$2</definedName>
    <definedName name="______l9">[7]r!$F$3</definedName>
    <definedName name="______me12">'[34]Lead statement'!#REF!</definedName>
    <definedName name="______mm1">[4]r!$F$4</definedName>
    <definedName name="______mm11">[7]r!$F$4</definedName>
    <definedName name="______mm111">[8]r!$F$4</definedName>
    <definedName name="______pc2">#REF!</definedName>
    <definedName name="______pv2">#REF!</definedName>
    <definedName name="______rr3">[5]v!$A$2:$E$51</definedName>
    <definedName name="______rrr1">[5]r!$B$1:$I$145</definedName>
    <definedName name="______se1">[35]data!#REF!</definedName>
    <definedName name="______ss12">[6]rdamdata!$J$8</definedName>
    <definedName name="______ss20">[6]rdamdata!$J$7</definedName>
    <definedName name="______ss40">[6]rdamdata!$J$6</definedName>
    <definedName name="______t1">#REF!</definedName>
    <definedName name="______t2">#REF!</definedName>
    <definedName name="______tab1">#REF!</definedName>
    <definedName name="______var1">#REF!</definedName>
    <definedName name="______var4">#REF!</definedName>
    <definedName name="______xh2256">[33]HDPE!$L$30</definedName>
    <definedName name="______xh2506">[33]HDPE!$M$30</definedName>
    <definedName name="______xh2806">[33]HDPE!$N$30</definedName>
    <definedName name="______xh3156">[33]HDPE!$O$30</definedName>
    <definedName name="______xh634">[33]HDPE!$C$16</definedName>
    <definedName name="______xk7100">[33]DI!$C$37</definedName>
    <definedName name="______xk7150">[33]DI!$D$37</definedName>
    <definedName name="______xk7250">[33]DI!$F$37</definedName>
    <definedName name="______xk7300">[33]DI!$G$37</definedName>
    <definedName name="______xlfn_BAHTTEXT">#N/A</definedName>
    <definedName name="______xp11010">[33]pvc!$F$61</definedName>
    <definedName name="______xp1104">[33]pvc!$F$31</definedName>
    <definedName name="______xp1106">[33]pvc!$F$46</definedName>
    <definedName name="______xp1254">[33]pvc!$G$31</definedName>
    <definedName name="______xp1256">[33]pvc!$G$46</definedName>
    <definedName name="______xp14010">[33]pvc!$H$61</definedName>
    <definedName name="______xp1404">[33]pvc!$H$31</definedName>
    <definedName name="______xp1406">[33]pvc!$H$46</definedName>
    <definedName name="______xp1604">[33]pvc!$I$31</definedName>
    <definedName name="______xp1606">[33]pvc!$I$46</definedName>
    <definedName name="______xp1804">[33]pvc!$J$31</definedName>
    <definedName name="______xp1806">[33]pvc!$J$46</definedName>
    <definedName name="______xp2006">[33]pvc!$K$46</definedName>
    <definedName name="______xp6310">[33]pvc!$C$61</definedName>
    <definedName name="______xp636">[33]pvc!$C$46</definedName>
    <definedName name="______xp7510">[33]pvc!$D$61</definedName>
    <definedName name="______xp754">[33]pvc!$D$31</definedName>
    <definedName name="______xp756">[33]pvc!$D$46</definedName>
    <definedName name="______xp9010">[33]pvc!$E$61</definedName>
    <definedName name="______xp904">[33]pvc!$E$31</definedName>
    <definedName name="______xp906">[33]pvc!$E$46</definedName>
    <definedName name="_____bla1">[1]leads!$H$7</definedName>
    <definedName name="_____can430">40.73</definedName>
    <definedName name="_____can435">43.3</definedName>
    <definedName name="_____cur1">[7]r!$F$30</definedName>
    <definedName name="_____l1">[2]leads!$A$3:$E$108</definedName>
    <definedName name="_____l12">#REF!</definedName>
    <definedName name="_____l2">[7]r!$F$29</definedName>
    <definedName name="_____l3">#REF!</definedName>
    <definedName name="_____l4">[3]Sheet1!$W$2:$Y$103</definedName>
    <definedName name="_____l5">#REF!</definedName>
    <definedName name="_____l6">[7]r!$F$4</definedName>
    <definedName name="_____l7">[8]r!$F$4</definedName>
    <definedName name="_____l8">[7]r!$F$2</definedName>
    <definedName name="_____l9">[7]r!$F$3</definedName>
    <definedName name="_____me12">'[34]Lead statement'!#REF!</definedName>
    <definedName name="_____mm1">[4]r!$F$4</definedName>
    <definedName name="_____mm11">[7]r!$F$4</definedName>
    <definedName name="_____mm111">[8]r!$F$4</definedName>
    <definedName name="_____pc2">#REF!</definedName>
    <definedName name="_____pv2">#REF!</definedName>
    <definedName name="_____rr3">[5]v!$A$2:$E$51</definedName>
    <definedName name="_____rrr1">[5]r!$B$1:$I$145</definedName>
    <definedName name="_____se1">[35]data!#REF!</definedName>
    <definedName name="_____ss12">[6]rdamdata!$J$8</definedName>
    <definedName name="_____ss20">[6]rdamdata!$J$7</definedName>
    <definedName name="_____ss40">[6]rdamdata!$J$6</definedName>
    <definedName name="_____t1">#REF!</definedName>
    <definedName name="_____t2">#REF!</definedName>
    <definedName name="_____tab1">#REF!</definedName>
    <definedName name="_____var1">#REF!</definedName>
    <definedName name="_____var4">#REF!</definedName>
    <definedName name="_____xh2256">[33]HDPE!$L$30</definedName>
    <definedName name="_____xh2506">[33]HDPE!$M$30</definedName>
    <definedName name="_____xh2806">[33]HDPE!$N$30</definedName>
    <definedName name="_____xh3156">[33]HDPE!$O$30</definedName>
    <definedName name="_____xh634">[33]HDPE!$C$16</definedName>
    <definedName name="_____xk7100">[33]DI!$C$37</definedName>
    <definedName name="_____xk7150">[33]DI!$D$37</definedName>
    <definedName name="_____xk7250">[33]DI!$F$37</definedName>
    <definedName name="_____xk7300">[33]DI!$G$37</definedName>
    <definedName name="_____xlfn_BAHTTEXT">#N/A</definedName>
    <definedName name="_____xp11010">[33]pvc!$F$61</definedName>
    <definedName name="_____xp1104">[33]pvc!$F$31</definedName>
    <definedName name="_____xp1106">[33]pvc!$F$46</definedName>
    <definedName name="_____xp1254">[33]pvc!$G$31</definedName>
    <definedName name="_____xp1256">[33]pvc!$G$46</definedName>
    <definedName name="_____xp14010">[33]pvc!$H$61</definedName>
    <definedName name="_____xp1404">[33]pvc!$H$31</definedName>
    <definedName name="_____xp1406">[33]pvc!$H$46</definedName>
    <definedName name="_____xp1604">[33]pvc!$I$31</definedName>
    <definedName name="_____xp1606">[33]pvc!$I$46</definedName>
    <definedName name="_____xp1804">[33]pvc!$J$31</definedName>
    <definedName name="_____xp1806">[33]pvc!$J$46</definedName>
    <definedName name="_____xp2006">[33]pvc!$K$46</definedName>
    <definedName name="_____xp6310">[33]pvc!$C$61</definedName>
    <definedName name="_____xp636">[33]pvc!$C$46</definedName>
    <definedName name="_____xp7510">[33]pvc!$D$61</definedName>
    <definedName name="_____xp754">[33]pvc!$D$31</definedName>
    <definedName name="_____xp756">[33]pvc!$D$46</definedName>
    <definedName name="_____xp9010">[33]pvc!$E$61</definedName>
    <definedName name="_____xp904">[33]pvc!$E$31</definedName>
    <definedName name="_____xp906">[33]pvc!$E$46</definedName>
    <definedName name="____bla1">[1]leads!$H$7</definedName>
    <definedName name="____can430">40.73</definedName>
    <definedName name="____can435">43.3</definedName>
    <definedName name="____cur1">[7]r!$F$30</definedName>
    <definedName name="____l1">[2]leads!$A$3:$E$108</definedName>
    <definedName name="____l12">#REF!</definedName>
    <definedName name="____l2">[7]r!$F$29</definedName>
    <definedName name="____l3">#REF!</definedName>
    <definedName name="____l4">[3]Sheet1!$W$2:$Y$103</definedName>
    <definedName name="____l5">#REF!</definedName>
    <definedName name="____l6">[7]r!$F$4</definedName>
    <definedName name="____l7">[8]r!$F$4</definedName>
    <definedName name="____l8">[7]r!$F$2</definedName>
    <definedName name="____l9">[7]r!$F$3</definedName>
    <definedName name="____me12">'[34]Lead statement'!#REF!</definedName>
    <definedName name="____mm1">[4]r!$F$4</definedName>
    <definedName name="____mm11">[7]r!$F$4</definedName>
    <definedName name="____mm111">[8]r!$F$4</definedName>
    <definedName name="____pc2">#REF!</definedName>
    <definedName name="____pv2">#REF!</definedName>
    <definedName name="____rr3">[5]v!$A$2:$E$51</definedName>
    <definedName name="____rrr1">[5]r!$B$1:$I$145</definedName>
    <definedName name="____se1">[35]data!#REF!</definedName>
    <definedName name="____ss12">[6]rdamdata!$J$8</definedName>
    <definedName name="____ss20">[6]rdamdata!$J$7</definedName>
    <definedName name="____ss40">[6]rdamdata!$J$6</definedName>
    <definedName name="____t1">#REF!</definedName>
    <definedName name="____t2">#REF!</definedName>
    <definedName name="____tab1">#REF!</definedName>
    <definedName name="____var1">#REF!</definedName>
    <definedName name="____var4">#REF!</definedName>
    <definedName name="____xh2256">[36]HDPE!$L$30</definedName>
    <definedName name="____xh2506">[36]HDPE!$M$30</definedName>
    <definedName name="____xh2806">[36]HDPE!$N$30</definedName>
    <definedName name="____xh3156">[36]HDPE!$O$30</definedName>
    <definedName name="____xh634">[36]HDPE!$C$16</definedName>
    <definedName name="____xk7100">[36]DI!$C$37</definedName>
    <definedName name="____xk7150">[36]DI!$D$37</definedName>
    <definedName name="____xk7250">[36]DI!$F$37</definedName>
    <definedName name="____xk7300">[36]DI!$G$37</definedName>
    <definedName name="____xlfn_BAHTTEXT">#N/A</definedName>
    <definedName name="____xp11010">[36]pvc!$F$61</definedName>
    <definedName name="____xp1104">[36]pvc!$F$31</definedName>
    <definedName name="____xp1106">[36]pvc!$F$46</definedName>
    <definedName name="____xp1254">[36]pvc!$G$31</definedName>
    <definedName name="____xp1256">[36]pvc!$G$46</definedName>
    <definedName name="____xp14010">[36]pvc!$H$61</definedName>
    <definedName name="____xp1404">[36]pvc!$H$31</definedName>
    <definedName name="____xp1406">[36]pvc!$H$46</definedName>
    <definedName name="____xp1604">[36]pvc!$I$31</definedName>
    <definedName name="____xp1606">[36]pvc!$I$46</definedName>
    <definedName name="____xp1804">[36]pvc!$J$31</definedName>
    <definedName name="____xp1806">[36]pvc!$J$46</definedName>
    <definedName name="____xp2006">[36]pvc!$K$46</definedName>
    <definedName name="____xp6310">[36]pvc!$C$61</definedName>
    <definedName name="____xp636">[36]pvc!$C$46</definedName>
    <definedName name="____xp7510">[36]pvc!$D$61</definedName>
    <definedName name="____xp754">[36]pvc!$D$31</definedName>
    <definedName name="____xp756">[36]pvc!$D$46</definedName>
    <definedName name="____xp9010">[36]pvc!$E$61</definedName>
    <definedName name="____xp904">[36]pvc!$E$31</definedName>
    <definedName name="____xp906">[36]pvc!$E$46</definedName>
    <definedName name="___bla1">[1]leads!$H$7</definedName>
    <definedName name="___can430">40.73</definedName>
    <definedName name="___can435">43.3</definedName>
    <definedName name="___cur1">[7]r!$F$30</definedName>
    <definedName name="___l1">[2]leads!$A$3:$E$108</definedName>
    <definedName name="___l12">#REF!</definedName>
    <definedName name="___l2">[7]r!$F$29</definedName>
    <definedName name="___l3">#REF!</definedName>
    <definedName name="___l4">[3]Sheet1!$W$2:$Y$103</definedName>
    <definedName name="___l5">#REF!</definedName>
    <definedName name="___l6">[7]r!$F$4</definedName>
    <definedName name="___l7">[8]r!$F$4</definedName>
    <definedName name="___l8">[7]r!$F$2</definedName>
    <definedName name="___l9">[7]r!$F$3</definedName>
    <definedName name="___me12">'[37]Lead statement'!#REF!</definedName>
    <definedName name="___mm1">[4]r!$F$4</definedName>
    <definedName name="___mm11">[7]r!$F$4</definedName>
    <definedName name="___mm111">[8]r!$F$4</definedName>
    <definedName name="___pc2">#REF!</definedName>
    <definedName name="___pv2">#REF!</definedName>
    <definedName name="___rr3">[5]v!$A$2:$E$51</definedName>
    <definedName name="___rrr1">[5]r!$B$1:$I$145</definedName>
    <definedName name="___se1">[35]data!#REF!</definedName>
    <definedName name="___ss12">[6]rdamdata!$J$8</definedName>
    <definedName name="___ss20">[6]rdamdata!$J$7</definedName>
    <definedName name="___ss40">[6]rdamdata!$J$6</definedName>
    <definedName name="___t1">#REF!</definedName>
    <definedName name="___t2">#REF!</definedName>
    <definedName name="___tab1">#REF!</definedName>
    <definedName name="___var1">#REF!</definedName>
    <definedName name="___var4">#REF!</definedName>
    <definedName name="___xh2256">[36]HDPE!$L$30</definedName>
    <definedName name="___xh2506">[36]HDPE!$M$30</definedName>
    <definedName name="___xh2806">[36]HDPE!$N$30</definedName>
    <definedName name="___xh3156">[36]HDPE!$O$30</definedName>
    <definedName name="___xh634">[36]HDPE!$C$16</definedName>
    <definedName name="___xk7100">[36]DI!$C$37</definedName>
    <definedName name="___xk7150">[36]DI!$D$37</definedName>
    <definedName name="___xk7250">[36]DI!$F$37</definedName>
    <definedName name="___xk7300">[36]DI!$G$37</definedName>
    <definedName name="___xlfn_BAHTTEXT">#N/A</definedName>
    <definedName name="___xp11010">[36]pvc!$F$61</definedName>
    <definedName name="___xp1104">[36]pvc!$F$31</definedName>
    <definedName name="___xp1106">[36]pvc!$F$46</definedName>
    <definedName name="___xp1254">[36]pvc!$G$31</definedName>
    <definedName name="___xp1256">[36]pvc!$G$46</definedName>
    <definedName name="___xp14010">[36]pvc!$H$61</definedName>
    <definedName name="___xp1404">[36]pvc!$H$31</definedName>
    <definedName name="___xp1406">[36]pvc!$H$46</definedName>
    <definedName name="___xp1604">[36]pvc!$I$31</definedName>
    <definedName name="___xp1606">[36]pvc!$I$46</definedName>
    <definedName name="___xp1804">[36]pvc!$J$31</definedName>
    <definedName name="___xp1806">[36]pvc!$J$46</definedName>
    <definedName name="___xp2006">[36]pvc!$K$46</definedName>
    <definedName name="___xp6310">[36]pvc!$C$61</definedName>
    <definedName name="___xp636">[36]pvc!$C$46</definedName>
    <definedName name="___xp7510">[36]pvc!$D$61</definedName>
    <definedName name="___xp754">[36]pvc!$D$31</definedName>
    <definedName name="___xp756">[36]pvc!$D$46</definedName>
    <definedName name="___xp9010">[36]pvc!$E$61</definedName>
    <definedName name="___xp904">[36]pvc!$E$31</definedName>
    <definedName name="___xp906">[36]pvc!$E$46</definedName>
    <definedName name="__bla1">[38]leads!$H$7</definedName>
    <definedName name="__can430">40.73</definedName>
    <definedName name="__can435">43.3</definedName>
    <definedName name="__cur1">[7]r!$F$30</definedName>
    <definedName name="__l1">[39]leads!$A$3:$E$108</definedName>
    <definedName name="__l12">#REF!</definedName>
    <definedName name="__l2">[7]r!$F$29</definedName>
    <definedName name="__l3">#REF!</definedName>
    <definedName name="__l4">[40]Sheet1!$W$2:$Y$103</definedName>
    <definedName name="__l5">#REF!</definedName>
    <definedName name="__l6">[7]r!$F$4</definedName>
    <definedName name="__l7">[8]r!$F$4</definedName>
    <definedName name="__l8">[7]r!$F$2</definedName>
    <definedName name="__l9">[7]r!$F$3</definedName>
    <definedName name="__me12">'[37]Lead statement'!#REF!</definedName>
    <definedName name="__mm1">[41]r!$F$4</definedName>
    <definedName name="__mm11">[7]r!$F$4</definedName>
    <definedName name="__mm111">[8]r!$F$4</definedName>
    <definedName name="__pc2">#REF!</definedName>
    <definedName name="__pv2">#REF!</definedName>
    <definedName name="__rr3">[42]v!$A$2:$E$51</definedName>
    <definedName name="__rrr1">[42]r!$B$1:$I$145</definedName>
    <definedName name="__se1">[35]data!#REF!</definedName>
    <definedName name="__ss12">[43]rdamdata!$J$8</definedName>
    <definedName name="__ss20">[43]rdamdata!$J$7</definedName>
    <definedName name="__ss40">[43]rdamdata!$J$6</definedName>
    <definedName name="__t1">#REF!</definedName>
    <definedName name="__t2">#REF!</definedName>
    <definedName name="__tab1">#REF!</definedName>
    <definedName name="__var1">#REF!</definedName>
    <definedName name="__var4">#REF!</definedName>
    <definedName name="__xh2256">[44]HDPE!$L$30</definedName>
    <definedName name="__xh2506">[44]HDPE!$M$30</definedName>
    <definedName name="__xh2806">[44]HDPE!$N$30</definedName>
    <definedName name="__xh3156">[44]HDPE!$O$30</definedName>
    <definedName name="__xh634">[44]HDPE!$C$16</definedName>
    <definedName name="__xk7100">[44]DI!$C$37</definedName>
    <definedName name="__xk7150">[44]DI!$D$37</definedName>
    <definedName name="__xk7250">[44]DI!$F$37</definedName>
    <definedName name="__xk7300">[44]DI!$G$37</definedName>
    <definedName name="__xlfn_BAHTTEXT">#N/A</definedName>
    <definedName name="__xp11010">[44]pvc!$F$61</definedName>
    <definedName name="__xp1104">[44]pvc!$F$31</definedName>
    <definedName name="__xp1106">[44]pvc!$F$46</definedName>
    <definedName name="__xp1254">[44]pvc!$G$31</definedName>
    <definedName name="__xp1256">[44]pvc!$G$46</definedName>
    <definedName name="__xp14010">[44]pvc!$H$61</definedName>
    <definedName name="__xp1404">[44]pvc!$H$31</definedName>
    <definedName name="__xp1406">[44]pvc!$H$46</definedName>
    <definedName name="__xp1604">[44]pvc!$I$31</definedName>
    <definedName name="__xp1606">[44]pvc!$I$46</definedName>
    <definedName name="__xp1804">[44]pvc!$J$31</definedName>
    <definedName name="__xp1806">[44]pvc!$J$46</definedName>
    <definedName name="__xp2006">[44]pvc!$K$46</definedName>
    <definedName name="__xp6310">[44]pvc!$C$61</definedName>
    <definedName name="__xp636">[44]pvc!$C$46</definedName>
    <definedName name="__xp7510">[44]pvc!$D$61</definedName>
    <definedName name="__xp754">[44]pvc!$D$31</definedName>
    <definedName name="__xp756">[44]pvc!$D$46</definedName>
    <definedName name="__xp9010">[44]pvc!$E$61</definedName>
    <definedName name="__xp904">[44]pvc!$E$31</definedName>
    <definedName name="__xp906">[44]pvc!$E$46</definedName>
    <definedName name="_055">#REF!</definedName>
    <definedName name="_3" localSheetId="7" hidden="1">'[45]final abstract'!#REF!</definedName>
    <definedName name="_3" localSheetId="3" hidden="1">'[45]final abstract'!#REF!</definedName>
    <definedName name="_3" hidden="1">'[45]final abstract'!#REF!</definedName>
    <definedName name="_bla1">[46]leads!$H$7</definedName>
    <definedName name="_can430">40.73</definedName>
    <definedName name="_can435">43.3</definedName>
    <definedName name="_CEM">#REF!</definedName>
    <definedName name="_cur1">[7]r!$F$30</definedName>
    <definedName name="_Fill" localSheetId="7" hidden="1">'[45]final abstract'!#REF!</definedName>
    <definedName name="_Fill" localSheetId="3" hidden="1">'[45]final abstract'!#REF!</definedName>
    <definedName name="_Fill" hidden="1">'[45]final abstract'!#REF!</definedName>
    <definedName name="_xlnm._FilterDatabase">#REF!</definedName>
    <definedName name="_GRA">#REF!</definedName>
    <definedName name="_I06">#REF!</definedName>
    <definedName name="_I10">#REF!</definedName>
    <definedName name="_I12">#REF!</definedName>
    <definedName name="_I150">#REF!</definedName>
    <definedName name="_I20">#REF!</definedName>
    <definedName name="_I25">#REF!</definedName>
    <definedName name="_I40">#REF!</definedName>
    <definedName name="_I50">#REF!</definedName>
    <definedName name="_I60">#REF!</definedName>
    <definedName name="_I65">#REF!</definedName>
    <definedName name="_I75">#REF!</definedName>
    <definedName name="_knr2">#REF!</definedName>
    <definedName name="_l1">[47]leads!$A$3:$E$108</definedName>
    <definedName name="_l12">#REF!</definedName>
    <definedName name="_l2">[7]r!$F$29</definedName>
    <definedName name="_l3">#REF!</definedName>
    <definedName name="_l4">[48]Sheet1!$W$2:$Y$103</definedName>
    <definedName name="_l5">#REF!</definedName>
    <definedName name="_l6">[7]r!$F$4</definedName>
    <definedName name="_l7">[8]r!$F$4</definedName>
    <definedName name="_l8">[7]r!$F$2</definedName>
    <definedName name="_l9">[7]r!$F$3</definedName>
    <definedName name="_me12">'[49]Lead statement'!#REF!</definedName>
    <definedName name="_MIX124">[50]maya!$A$11:$A$18</definedName>
    <definedName name="_mm1">[51]r!$F$4</definedName>
    <definedName name="_mm11">[7]r!$F$4</definedName>
    <definedName name="_mm111">[8]r!$F$4</definedName>
    <definedName name="_O10">#REF!</definedName>
    <definedName name="_O100">#REF!</definedName>
    <definedName name="_O12">#REF!</definedName>
    <definedName name="_O150">#REF!</definedName>
    <definedName name="_O20">#REF!</definedName>
    <definedName name="_O300">#REF!</definedName>
    <definedName name="_O45">#REF!</definedName>
    <definedName name="_O450">#REF!</definedName>
    <definedName name="_O55">#REF!</definedName>
    <definedName name="_O65">#REF!</definedName>
    <definedName name="_O75">#REF!</definedName>
    <definedName name="_OQUA">#REF!</definedName>
    <definedName name="_pc2">#REF!</definedName>
    <definedName name="_pv1">#REF!</definedName>
    <definedName name="_pv2">#REF!</definedName>
    <definedName name="_QUA">#REF!</definedName>
    <definedName name="_QUA_RABBISH">#REF!</definedName>
    <definedName name="_rr3">[52]v!$A$2:$E$51</definedName>
    <definedName name="_rrr1">[52]r!$B$1:$I$145</definedName>
    <definedName name="_S06">#REF!</definedName>
    <definedName name="_S10">#REF!</definedName>
    <definedName name="_S100">#REF!</definedName>
    <definedName name="_S12">#REF!</definedName>
    <definedName name="_S20">#REF!</definedName>
    <definedName name="_S25">#REF!</definedName>
    <definedName name="_S40">#REF!</definedName>
    <definedName name="_S50">#REF!</definedName>
    <definedName name="_S60">#REF!</definedName>
    <definedName name="_S65">#REF!</definedName>
    <definedName name="_S75">#REF!</definedName>
    <definedName name="_SANF">#REF!</definedName>
    <definedName name="_SANM">#REF!</definedName>
    <definedName name="_se1">[35]data!#REF!</definedName>
    <definedName name="_ss12">[53]rdamdata!$J$8</definedName>
    <definedName name="_ss20">[53]rdamdata!$J$7</definedName>
    <definedName name="_ss40">[53]rdamdata!$J$6</definedName>
    <definedName name="_ST">#REF!</definedName>
    <definedName name="_t1">#REF!</definedName>
    <definedName name="_t2">#REF!</definedName>
    <definedName name="_tab1">#REF!</definedName>
    <definedName name="_var1">#REF!</definedName>
    <definedName name="_var4">#REF!</definedName>
    <definedName name="_xh2256">[54]HDPE!$L$30</definedName>
    <definedName name="_xh2506">[54]HDPE!$M$30</definedName>
    <definedName name="_xh2806">[54]HDPE!$N$30</definedName>
    <definedName name="_xh3156">[54]HDPE!$O$30</definedName>
    <definedName name="_xh634">[54]HDPE!$C$16</definedName>
    <definedName name="_xk7100">[54]DI!$C$37</definedName>
    <definedName name="_xk7150">[54]DI!$D$37</definedName>
    <definedName name="_xk7250">[54]DI!$F$37</definedName>
    <definedName name="_xk7300">[54]DI!$G$37</definedName>
    <definedName name="_xp11010">[54]pvc!$F$61</definedName>
    <definedName name="_xp1104">[54]pvc!$F$31</definedName>
    <definedName name="_xp1106">[54]pvc!$F$46</definedName>
    <definedName name="_xp1254">[54]pvc!$G$31</definedName>
    <definedName name="_xp1256">[54]pvc!$G$46</definedName>
    <definedName name="_xp14010">[54]pvc!$H$61</definedName>
    <definedName name="_xp1404">[54]pvc!$H$31</definedName>
    <definedName name="_xp1406">[54]pvc!$H$46</definedName>
    <definedName name="_xp1604">[54]pvc!$I$31</definedName>
    <definedName name="_xp1606">[54]pvc!$I$46</definedName>
    <definedName name="_xp1804">[54]pvc!$J$31</definedName>
    <definedName name="_xp1806">[54]pvc!$J$46</definedName>
    <definedName name="_xp2006">[54]pvc!$K$46</definedName>
    <definedName name="_xp6310">[54]pvc!$C$61</definedName>
    <definedName name="_xp636">[54]pvc!$C$46</definedName>
    <definedName name="_xp7510">[54]pvc!$D$61</definedName>
    <definedName name="_xp754">[54]pvc!$D$31</definedName>
    <definedName name="_xp756">[54]pvc!$D$46</definedName>
    <definedName name="_xp9010">[54]pvc!$E$61</definedName>
    <definedName name="_xp904">[54]pvc!$E$31</definedName>
    <definedName name="_xp906">[54]pvc!$E$46</definedName>
    <definedName name="a">#REF!</definedName>
    <definedName name="AA">[55]m!$B$149</definedName>
    <definedName name="aaaaa">[35]data!#REF!</definedName>
    <definedName name="AAAAAA">[35]data!#REF!</definedName>
    <definedName name="ab">#REF!</definedName>
    <definedName name="ABC">#REF!</definedName>
    <definedName name="academic" hidden="1">'[45]final abstract'!#REF!</definedName>
    <definedName name="ADT_DATAl">'[56]Bitumen trunk'!$DB$2:$DI$196</definedName>
    <definedName name="ae">[57]Lead!#REF!</definedName>
    <definedName name="airvalve">#REF!</definedName>
    <definedName name="AIRVALVES">#REF!</definedName>
    <definedName name="ANALYSIS_DATA">'[56]Bitumen trunk'!$BO$2:$DA$196</definedName>
    <definedName name="anscount" hidden="1">1</definedName>
    <definedName name="ap">#REF!</definedName>
    <definedName name="April">[58]m!$A$2</definedName>
    <definedName name="as">[59]Levels!$O$5</definedName>
    <definedName name="ASDF" hidden="1">{"'ridftotal'!$A$4:$S$27"}</definedName>
    <definedName name="asf">#REF!</definedName>
    <definedName name="ASFDA" hidden="1">{"'ridftotal'!$A$4:$S$27"}</definedName>
    <definedName name="b">#REF!</definedName>
    <definedName name="below_above_gl">'[60]data existing_do not delete'!$A$94:$A$95</definedName>
    <definedName name="BITUMEN_TRUNK_ROAD_SECTIONS">'[56]Bitumen trunk'!$A$1:$L$198</definedName>
    <definedName name="blast">[61]r!$F$29</definedName>
    <definedName name="blast1">[62]r!$F$29</definedName>
    <definedName name="blast2">[62]r!$F$29</definedName>
    <definedName name="bo">#REF!</definedName>
    <definedName name="BoltsNuts">[63]maya!$B$376:$B$381</definedName>
    <definedName name="boo">#REF!</definedName>
    <definedName name="boreWell">#REF!</definedName>
    <definedName name="borewells">#REF!</definedName>
    <definedName name="BOTTOMDOMEONETOSIX">#REF!</definedName>
    <definedName name="BOTTOMDOMESIXTOTHIRTEEN">#REF!</definedName>
    <definedName name="BOTTOMRINGGIRDERONETOSIX">#REF!</definedName>
    <definedName name="BOTTOMRINGGIRDERSEVENTOTHIRTEEN">#REF!</definedName>
    <definedName name="brick">#REF!</definedName>
    <definedName name="Bricks">#REF!</definedName>
    <definedName name="Bridge">#REF!</definedName>
    <definedName name="buran">[64]maya!$A$23:$A$27</definedName>
    <definedName name="bw">#REF!</definedName>
    <definedName name="c.c136">[65]Sheet1!$A$19:$A$22</definedName>
    <definedName name="CANTILEVERONETOSIX">#REF!</definedName>
    <definedName name="CANTILEVERSEVENTOTHIRTEEN">#REF!</definedName>
    <definedName name="cc_mix">'[60]data existing_do not delete'!$D$2:$D$7</definedName>
    <definedName name="cd">#REF!</definedName>
    <definedName name="cddata">#REF!</definedName>
    <definedName name="chdyrrr">[66]Lead!#REF!</definedName>
    <definedName name="CIcheckValve">#REF!</definedName>
    <definedName name="cidjoint">[67]data!#REF!</definedName>
    <definedName name="CIDjoints">[50]maya!$B$370:$B$375</definedName>
    <definedName name="CIdummy">#REF!</definedName>
    <definedName name="CIfootValve">#REF!</definedName>
    <definedName name="CIR">[68]coverpage!$E$27</definedName>
    <definedName name="CK">[69]Material!$D$115</definedName>
    <definedName name="cm_mix">'[60]data existing_do not delete'!$A$78:$A$84</definedName>
    <definedName name="comp">[70]Sheet1!$B$98:$B$102</definedName>
    <definedName name="Construction">'[56]Bitumen trunk'!$W$1:$AN$196</definedName>
    <definedName name="coverpage">[71]maya!$A$11:$A$18</definedName>
    <definedName name="cp">'[72]Lead statement ss5'!$C$28</definedName>
    <definedName name="cr_mpl_divn_corenet_cn_mpl">#REF!</definedName>
    <definedName name="crr">[73]maya!$B$343:$B$348</definedName>
    <definedName name="crsrate">'[6]lead-st'!$L$12</definedName>
    <definedName name="crss">[6]rdamdata!$J$10</definedName>
    <definedName name="crtts">[74]maya!$A$23:$A$27</definedName>
    <definedName name="crush">[62]r!$F$30</definedName>
    <definedName name="crust">[75]Data.F8.BTR!#REF!</definedName>
    <definedName name="ctrhabstat">#REF!</definedName>
    <definedName name="CWSUMP">'[76]DATA-BASE'!$I$6:$T$22</definedName>
    <definedName name="d">[77]Lead!#REF!</definedName>
    <definedName name="D.t">[35]data!#REF!</definedName>
    <definedName name="D_t">#REF!</definedName>
    <definedName name="da">#REF!</definedName>
    <definedName name="data">[78]Data!#REF!</definedName>
    <definedName name="Data...CD">[79]Labour!$D$5</definedName>
    <definedName name="data1" hidden="1">#REF!</definedName>
    <definedName name="data2" localSheetId="7" hidden="1">#REF!</definedName>
    <definedName name="data2" localSheetId="3" hidden="1">#REF!</definedName>
    <definedName name="data2" hidden="1">#REF!</definedName>
    <definedName name="data3" localSheetId="7" hidden="1">#REF!</definedName>
    <definedName name="data3" localSheetId="3" hidden="1">#REF!</definedName>
    <definedName name="data3" hidden="1">#REF!</definedName>
    <definedName name="data4" localSheetId="3">#REF!</definedName>
    <definedName name="data4">#REF!</definedName>
    <definedName name="DATA6">#REF!</definedName>
    <definedName name="Data7">#REF!</definedName>
    <definedName name="Dataa">#REF!</definedName>
    <definedName name="_xlnm.Database">#REF!</definedName>
    <definedName name="database1">#REF!</definedName>
    <definedName name="db">#REF!</definedName>
    <definedName name="DD">#REF!</definedName>
    <definedName name="DD20HB">[80]Leads!$Q$39</definedName>
    <definedName name="ddd" hidden="1">{"'ridftotal'!$A$4:$S$27"}</definedName>
    <definedName name="dddd">[81]leads!$H$7</definedName>
    <definedName name="dddddd">[81]leads!$H$7</definedName>
    <definedName name="DDSAND">[80]Leads!$Q$36</definedName>
    <definedName name="de">[57]Lead!#REF!</definedName>
    <definedName name="delifting_depths">'[60]data existing_do not delete'!$A$27:$A$40</definedName>
    <definedName name="derse">[82]Lead!#REF!</definedName>
    <definedName name="description">[83]maya!$A$71:$A$98</definedName>
    <definedName name="df">#REF!</definedName>
    <definedName name="dfas" hidden="1">'[45]final abstract'!#REF!</definedName>
    <definedName name="dfd">[84]leads!$H$7</definedName>
    <definedName name="dfdddd">#REF!</definedName>
    <definedName name="dfdsfd">'[85]Plant &amp;  Machinery'!$G$13</definedName>
    <definedName name="dfi">[86]RAFT!$F$43</definedName>
    <definedName name="dfii">[86]RAFT!$F$45</definedName>
    <definedName name="dfiii">[86]RAFT!$F$47</definedName>
    <definedName name="dia">[87]Sheet2!$A$1:$B$9</definedName>
    <definedName name="dipu">#REF!</definedName>
    <definedName name="Discount" localSheetId="7" hidden="1">#REF!</definedName>
    <definedName name="Discount" localSheetId="3" hidden="1">#REF!</definedName>
    <definedName name="Discount" hidden="1">#REF!</definedName>
    <definedName name="display_area_2" localSheetId="7" hidden="1">#REF!</definedName>
    <definedName name="display_area_2" localSheetId="3" hidden="1">#REF!</definedName>
    <definedName name="display_area_2" hidden="1">#REF!</definedName>
    <definedName name="div">[88]ABS!$F$21</definedName>
    <definedName name="DJD">#REF!</definedName>
    <definedName name="DKDK">[89]Labour!$D$5</definedName>
    <definedName name="don">#REF!</definedName>
    <definedName name="done">#REF!</definedName>
    <definedName name="door_sizes">'[60]data existing_do not delete'!$E$33:$E$50</definedName>
    <definedName name="DPP">#REF!</definedName>
    <definedName name="ds">#REF!</definedName>
    <definedName name="dt" localSheetId="3">#REF!</definedName>
    <definedName name="dt">#REF!</definedName>
    <definedName name="dt.">[90]Data!#REF!</definedName>
    <definedName name="dust">#REF!</definedName>
    <definedName name="e">[66]Lead!#REF!</definedName>
    <definedName name="E_W_SIDE">#N/A</definedName>
    <definedName name="Earth_Lead">'[60]data existing_do not delete'!$F$75:$F$230</definedName>
    <definedName name="earthld">[91]leads!#REF!</definedName>
    <definedName name="ec">[92]m!$M$3</definedName>
    <definedName name="ee">[55]m!$D$149</definedName>
    <definedName name="eee">#REF!</definedName>
    <definedName name="egar">[93]Material!$D$117</definedName>
    <definedName name="ERYUI">'[94]Plant &amp;  Machinery'!$G$13</definedName>
    <definedName name="es">#REF!</definedName>
    <definedName name="EW">[50]maya!$A$1:$A$2</definedName>
    <definedName name="EWSTM">[95]ewst!$E$13:$R$172</definedName>
    <definedName name="excavationrate">'[96]data existing_do not delete'!$J$2:$J$9</definedName>
    <definedName name="Excel_BuiltIn_Database">#N/A</definedName>
    <definedName name="Excel_BuiltIn_Print_Area">#REF!</definedName>
    <definedName name="Excel_BuiltIn_Print_Titles">NA()</definedName>
    <definedName name="f" localSheetId="3">#REF!</definedName>
    <definedName name="f">#REF!</definedName>
    <definedName name="fck">#REF!</definedName>
    <definedName name="FCode" localSheetId="7" hidden="1">#REF!</definedName>
    <definedName name="FCode" localSheetId="3" hidden="1">#REF!</definedName>
    <definedName name="FCode" hidden="1">#REF!</definedName>
    <definedName name="FDJDSJFDJFLDJF">[89]Labour!$D$19</definedName>
    <definedName name="Feeder_Road_Sections">[56]Feeder!$A$1:$L$386</definedName>
    <definedName name="fg">#REF!</definedName>
    <definedName name="FGD" hidden="1">{"'ridftotal'!$A$4:$S$27"}</definedName>
    <definedName name="FGHH" hidden="1">{"'ridftotal'!$A$4:$S$27"}</definedName>
    <definedName name="fgsdgh">[97]Labour!$D$15</definedName>
    <definedName name="FGTY">[94]Material!$D$79</definedName>
    <definedName name="FGTYU">[94]Labour!$D$19</definedName>
    <definedName name="finished">#REF!</definedName>
    <definedName name="FoundConc">[50]maya!$A$3:$A$6</definedName>
    <definedName name="fred">[74]maya!$A$11:$A$18</definedName>
    <definedName name="fresh">[98]r!$F$30</definedName>
    <definedName name="FRTG">[94]Labour!$D$5</definedName>
    <definedName name="frty">'[94]Plant &amp;  Machinery'!$G$4</definedName>
    <definedName name="g">#REF!</definedName>
    <definedName name="gagan">[93]Material!$D$113</definedName>
    <definedName name="gcv">[99]maya!$A$71:$A$98</definedName>
    <definedName name="gf">[70]Sheet1!$B$120:$B$243</definedName>
    <definedName name="ggg">[100]sectorwise!$A$1:$R$23</definedName>
    <definedName name="gh">#REF!</definedName>
    <definedName name="GHGHF">[94]Material!$D$51</definedName>
    <definedName name="GHHH">[94]Material!$D$129</definedName>
    <definedName name="GHJK" hidden="1">{"'ridftotal'!$A$4:$S$27"}</definedName>
    <definedName name="GHJKJK" hidden="1">{"'ridftotal'!$A$4:$S$27"}</definedName>
    <definedName name="ghsh">[97]Labour!$D$18</definedName>
    <definedName name="giall">[65]Sheet1!$B$120:$B$243</definedName>
    <definedName name="GIbend">#REF!</definedName>
    <definedName name="GIcoupling">#REF!</definedName>
    <definedName name="GIelbow">#REF!</definedName>
    <definedName name="GInipple">#REF!</definedName>
    <definedName name="GIreducedTee">#REF!</definedName>
    <definedName name="GIreducer">#REF!</definedName>
    <definedName name="GIspecial">#REF!</definedName>
    <definedName name="gispecials">[65]Sheet1!$B$120:$B$234</definedName>
    <definedName name="GIunion">#REF!</definedName>
    <definedName name="GMgateValve">#REF!</definedName>
    <definedName name="GN" hidden="1">{"'ridftotal'!$A$4:$S$27"}</definedName>
    <definedName name="goo">#REF!</definedName>
    <definedName name="GOTLS">[101]Sheet1!$B$120:$B$234</definedName>
    <definedName name="gs">[86]RAFT!#REF!</definedName>
    <definedName name="gsb">#REF!</definedName>
    <definedName name="gtyio">[94]Material!$D$70</definedName>
    <definedName name="Gunduvarigudem">#REF!</definedName>
    <definedName name="HDFGF">#REF!</definedName>
    <definedName name="HDM_III_INPUT_DATA">'[56]Bitumen trunk'!$BO$1:$DI$196</definedName>
    <definedName name="HDPE">[102]detls!$A$3:$O$18</definedName>
    <definedName name="Header_Row">ROW(#REF!)</definedName>
    <definedName name="HiddenRows" localSheetId="7" hidden="1">#REF!</definedName>
    <definedName name="HiddenRows" localSheetId="3" hidden="1">#REF!</definedName>
    <definedName name="HiddenRows" hidden="1">#REF!</definedName>
    <definedName name="HJ" hidden="1">{"'ridftotal'!$A$4:$S$27"}</definedName>
    <definedName name="hp">[86]RAFT!$F$39</definedName>
    <definedName name="HTML_CodePage" hidden="1">1252</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hy">[103]maya!$B$343:$B$348</definedName>
    <definedName name="HYT">'[94]Plant &amp;  Machinery'!$G$4</definedName>
    <definedName name="i">[104]Lead!#REF!</definedName>
    <definedName name="iiii">[85]Labour!$D$5</definedName>
    <definedName name="IK" hidden="1">{"'ridftotal'!$A$4:$S$27"}</definedName>
    <definedName name="Index" hidden="1">{"'ridftotal'!$A$4:$S$27"}</definedName>
    <definedName name="io">DATE(YEAR([0]!Loan_Start),MONTH([0]!Loan_Start)+Payment_Number,DAY([0]!Loan_Start))</definedName>
    <definedName name="isolatedworks">#REF!</definedName>
    <definedName name="item">[83]maya!$A$69:$A$107</definedName>
    <definedName name="j">[105]leads!$A$3:$E$108</definedName>
    <definedName name="jk" hidden="1">{"'ridftotal'!$A$4:$S$27"}</definedName>
    <definedName name="JVSTONE">[80]Leads!$Q$9</definedName>
    <definedName name="k">[39]leads!$A$3:$E$108</definedName>
    <definedName name="KADA" hidden="1">{"'ridftotal'!$A$4:$S$27"}</definedName>
    <definedName name="kADAPA" hidden="1">{"'ridftotal'!$A$4:$S$27"}</definedName>
    <definedName name="khhgf">#REF!</definedName>
    <definedName name="ki">[86]RAFT!#REF!</definedName>
    <definedName name="Kii">[86]RAFT!#REF!</definedName>
    <definedName name="KIOP">[94]Material!$D$47</definedName>
    <definedName name="KJ" hidden="1">{"'ridftotal'!$A$4:$S$27"}</definedName>
    <definedName name="kjghd">OFFSET([0]!Full_Print,0,0,[106]CR!Last_Row)</definedName>
    <definedName name="kk">#REF!</definedName>
    <definedName name="kkkkkk">#REF!</definedName>
    <definedName name="kl">#REF!</definedName>
    <definedName name="km10th">#REF!</definedName>
    <definedName name="km11th">#REF!</definedName>
    <definedName name="km12th">#REF!</definedName>
    <definedName name="km13th">#REF!</definedName>
    <definedName name="km14th">#REF!</definedName>
    <definedName name="km16th">#REF!</definedName>
    <definedName name="km17th">#REF!</definedName>
    <definedName name="km18th">#REF!</definedName>
    <definedName name="km19th">#REF!</definedName>
    <definedName name="km20th">#REF!</definedName>
    <definedName name="km2nd">#REF!</definedName>
    <definedName name="km3rd">#REF!</definedName>
    <definedName name="km4th">#REF!</definedName>
    <definedName name="km5th">#REF!</definedName>
    <definedName name="km6th">#REF!</definedName>
    <definedName name="km7th">#REF!</definedName>
    <definedName name="km8th">#REF!</definedName>
    <definedName name="km9th">#REF!</definedName>
    <definedName name="Knr">#REF!</definedName>
    <definedName name="l">[107]Labour!$D$8</definedName>
    <definedName name="L_Bhisti">[108]Labour!$D$3</definedName>
    <definedName name="L_BitumenSprayer">[108]Labour!$D$4</definedName>
    <definedName name="L_Blacksmith">[108]Labour!$D$5</definedName>
    <definedName name="L_Blaster">[109]Labour!$D$6</definedName>
    <definedName name="L_Carpenter_1stClass">[110]Labour!$D$7</definedName>
    <definedName name="L_ChipsSpreader">[108]Labour!$D$8</definedName>
    <definedName name="L_Chiseller">[110]Labour!$D$9</definedName>
    <definedName name="L_Dresser_Skilled">[110]Labour!$D$10</definedName>
    <definedName name="L_Driller">[109]Labour!$D$11</definedName>
    <definedName name="L_Fitter">[111]Labour!$D$13</definedName>
    <definedName name="L_Mason_1stClass">[108]Labour!$D$14</definedName>
    <definedName name="L_Mason_2ndClass">[108]Labour!$D$15</definedName>
    <definedName name="L_Mate">[108]Labour!$D$16</definedName>
    <definedName name="L_Mazdoor">[108]Labour!$D$17</definedName>
    <definedName name="L_Mazdoor_Semi">[108]Labour!$D$18</definedName>
    <definedName name="L_Mazdoor_Skilled">[108]Labour!$D$19</definedName>
    <definedName name="L_Painter_1stClass">[110]Labour!$D$20</definedName>
    <definedName name="L_Plumber">[110]Labour!$D$21</definedName>
    <definedName name="L_Surveyor">[108]Labour!$D$22</definedName>
    <definedName name="L_WhiteWasher">[110]Labour!$D$23</definedName>
    <definedName name="lakshmi">[112]Material!$D$113</definedName>
    <definedName name="Last_Row">IF([106]CR!Values_Entered,[0]!Header_Row+[106]CR!Number_of_Payments,[0]!Header_Row)</definedName>
    <definedName name="lead">#REF!</definedName>
    <definedName name="Lead_gravel">[113]Lead!$F$6</definedName>
    <definedName name="Lead_metal_mc">[113]Lead!$F$13</definedName>
    <definedName name="Lead_Metal_ss">[113]Lead!$F$21</definedName>
    <definedName name="lead_prin">#REF!</definedName>
    <definedName name="Lead_sand_filling">[113]Lead!$F$7</definedName>
    <definedName name="Lead_sand_mortor">[113]Lead!$F$20</definedName>
    <definedName name="Lead_stone">[113]Lead!$F$8</definedName>
    <definedName name="lead3">#REF!</definedName>
    <definedName name="leadprin">#REF!</definedName>
    <definedName name="leads">#REF!</definedName>
    <definedName name="leads1">[114]leads!$A$3:$F$53</definedName>
    <definedName name="leads11">[1]leads!$A$3:$E$107</definedName>
    <definedName name="leela">#REF!</definedName>
    <definedName name="lift_charges">'[60]data existing_do not delete'!$E$20:$E$22</definedName>
    <definedName name="lift_range">'[60]data existing_do not delete'!$A$57:$A$70</definedName>
    <definedName name="lifting_heights">'[60]data existing_do not delete'!$A$43:$A$54</definedName>
    <definedName name="lime">#REF!</definedName>
    <definedName name="lp">#REF!</definedName>
    <definedName name="LSNO1">[115]Lead!$N$7</definedName>
    <definedName name="LSNO24">[115]Lead!$N$26</definedName>
    <definedName name="LSNO26">[115]Lead!$N$28</definedName>
    <definedName name="LSNO3">[115]Lead!$N$9</definedName>
    <definedName name="lxg">#REF!</definedName>
    <definedName name="M_ACPipe_100">[109]Material!$D$3</definedName>
    <definedName name="M_Aggregate_10">[109]Material!$D$17</definedName>
    <definedName name="M_Aggregate_20">[108]Material!$D$18</definedName>
    <definedName name="M_Aggregate_224_236m_WMM">[110]Material!$D$26</definedName>
    <definedName name="M_Aggregate_375mmMaximum_224_56mm">[108]Material!$D$4</definedName>
    <definedName name="M_Aggregate_375mmMaximum_45_225mm">[110]Material!$D$5</definedName>
    <definedName name="M_Aggregate_375mmMaximum_Below_56mm">[110]Material!$D$6</definedName>
    <definedName name="M_Aggregate_40">[109]Material!$D$19</definedName>
    <definedName name="M_Aggregate_45_224m_WMM">[110]Material!$D$27</definedName>
    <definedName name="M_Aggregate_53mmMaximum_225_56mm">[110]Material!$D$7</definedName>
    <definedName name="M_Aggregate_53mmMaximum_63_45mm">[110]Material!$D$8</definedName>
    <definedName name="M_Aggregate_53mmMaximum_below_56mm">[110]Material!$D$9</definedName>
    <definedName name="M_Aggregate_Crushable_GradeI">[110]Material!$D$20</definedName>
    <definedName name="M_Aggregate_Crushable_GradeII">[110]Material!$D$21</definedName>
    <definedName name="M_Aggregate_Crushable_GradeIII">[110]Material!$D$22</definedName>
    <definedName name="M_Aggregate_GradeI_40mmNominal_10_5mm">[110]Material!$D$10</definedName>
    <definedName name="M_Aggregate_GradeI_40mmNominal_25_10mm">[110]Material!$D$11</definedName>
    <definedName name="M_Aggregate_GradeI_40mmNominal_3725_25mm">[110]Material!$D$12</definedName>
    <definedName name="M_Aggregate_GradeI_40mmNominal_5mm">[110]Material!$D$13</definedName>
    <definedName name="M_Aggregate_GradeI_90_45mm">[110]Material!$D$23</definedName>
    <definedName name="M_Aggregate_GradeII_19mmNominal_10_5mm">[108]Material!$D$14</definedName>
    <definedName name="M_Aggregate_GradeII_19mmNominal_25_10mm">[108]Material!$D$15</definedName>
    <definedName name="M_Aggregate_GradeII_19mmNominal_5mm_below">[108]Material!$D$16</definedName>
    <definedName name="M_Aggregate_GradeII_63_45mm">[110]Material!$D$24</definedName>
    <definedName name="M_Aggregate_GradeIII_53_224mm">[110]Material!$D$25</definedName>
    <definedName name="M_AluminiumSheeting_15mm">[110]Material!$D$28</definedName>
    <definedName name="M_AluminiumStuds_100_100_Lense">[110]Material!$D$29</definedName>
    <definedName name="M_Bamboo_1stClass_85_100mm_25m_long">[110]Material!$D$31</definedName>
    <definedName name="M_Bamboo_1stClass_85_100mm_2m_long">[110]Material!$D$30</definedName>
    <definedName name="M_Bamboo_1stClass_85_100mm_3m_long">[110]Material!$D$32</definedName>
    <definedName name="M_Bamboo_1stClass_85_100mm_45_55m_long">[110]Material!$D$33</definedName>
    <definedName name="M_Bamboo_2ndClass_75mm_18_25m_long">[110]Material!$D$34</definedName>
    <definedName name="M_Bamboo_2ndClass_75mm_21_30m_long">[110]Material!$D$35</definedName>
    <definedName name="M_BarbedWire">[110]Material!$D$36</definedName>
    <definedName name="M_BindingMaterial">[110]Material!$D$37</definedName>
    <definedName name="M_BindingWire">[109]Material!$D$38</definedName>
    <definedName name="M_Bitumen_CRM">[108]Material!$D$39</definedName>
    <definedName name="M_Bitumen_NRM">[108]Material!$D$40</definedName>
    <definedName name="M_Bitumen_PM">[108]Material!$D$41</definedName>
    <definedName name="M_Bitumen_S65">[108]Material!$D$42</definedName>
    <definedName name="M_Bitumen_S90">[108]Material!$D$43</definedName>
    <definedName name="M_BitumenEmulsion_RS1">[108]Material!$D$44</definedName>
    <definedName name="M_BitumenEmulsion_SS1">[108]Material!$D$45</definedName>
    <definedName name="M_BitumenSealant">[108]Material!$D$46</definedName>
    <definedName name="M_Blasted_Rubble">[109]Material!$D$47</definedName>
    <definedName name="M_BlastingMaterial">[109]Material!$D$48</definedName>
    <definedName name="M_BondStone_400_150_150mm">[109]Material!$D$49</definedName>
    <definedName name="M_Brick_1stClass">[109]Material!$D$50</definedName>
    <definedName name="M_Cement">[108]Material!$D$51</definedName>
    <definedName name="M_CementPrimer">[110]Material!$D$52</definedName>
    <definedName name="M_ChlorpreneElastomer_OR_ClosedCellFoamSealingElement">[111]Material!$D$53</definedName>
    <definedName name="M_CompensationForEarthTakenFromPrivateLand">[107]Material!$D$54</definedName>
    <definedName name="M_CompressibleFibreBoard">[111]Material!$D$55</definedName>
    <definedName name="M_CopperPlate">[111]Material!$D$56</definedName>
    <definedName name="M_CorrosionResistantStructuralSteelGrating">[111]Material!$D$58</definedName>
    <definedName name="M_CreditForExcavatedRock">[110]Material!$D$59</definedName>
    <definedName name="M_CrushedSand_OR_Grit">[108]Material!$D$61</definedName>
    <definedName name="M_CrushedSlag">[110]Material!$D$62</definedName>
    <definedName name="M_CrushedStoneAggregate_265_75">[110]Material!$D$63</definedName>
    <definedName name="M_CrushedStoneChipping_132">[108]Material!$D$64</definedName>
    <definedName name="M_CrushedStoneChipping_67mm_100Passing_112mm">[108]Material!$D$65</definedName>
    <definedName name="M_CrushedStoneChipping_67mm_100Passing_95mm">[108]Material!$D$66</definedName>
    <definedName name="M_CrushedStoneChipping_95">[108]Material!$D$67</definedName>
    <definedName name="M_CrushedStoneCoarseAggregatePassing_53mm">[108]Material!$D$68</definedName>
    <definedName name="M_CuringCompound">[108]Material!$D$69</definedName>
    <definedName name="M_DebondingStrips">[108]Material!$D$70</definedName>
    <definedName name="M_EdgeStone_450_350_200mm">[110]Material!$D$72</definedName>
    <definedName name="M_ElastomericBearingAssembly">[109]Material!$D$73</definedName>
    <definedName name="M_ElectricDetonator">[109]Material!$D$74</definedName>
    <definedName name="M_EpoxyPaint">[110]Material!$D$75</definedName>
    <definedName name="M_FarmyardManure">[110]Material!$D$77</definedName>
    <definedName name="M_FevicolAdhesive">[110]Material!$D$78</definedName>
    <definedName name="M_FilterMedia">[109]Material!$D$79</definedName>
    <definedName name="M_filterMediam">[89]Material!$D$79</definedName>
    <definedName name="M_FineAggregate_CrushedSand">[110]Material!$D$80</definedName>
    <definedName name="M_GalvanisedAngle">[111]Material!$D$81</definedName>
    <definedName name="M_Gelatine_80">[110]Material!$D$83</definedName>
    <definedName name="M_GIPipe_100mm">[111]Material!$D$84</definedName>
    <definedName name="M_GIPipe_50mm">[110]Material!$D$85</definedName>
    <definedName name="M_GIWires">[110]Material!$D$86</definedName>
    <definedName name="M_GradedStoneAggregate">[110]Material!$D$87</definedName>
    <definedName name="M_GranularMaterial">[109]Material!$D$88</definedName>
    <definedName name="M_HandBrokenMetal_40mm">[108]Material!$D$89</definedName>
    <definedName name="M_Indigo">[110]Material!$D$90</definedName>
    <definedName name="M_InterlockingBlocks_60mm">[108]Material!$D$91</definedName>
    <definedName name="M_InterlockingBlocks_80mm">[108]Material!$D$92</definedName>
    <definedName name="M_JointFillerBoard">[108]Material!$D$93</definedName>
    <definedName name="M_JuteNetting_OpenWeave_25mm">[110]Material!$D$94</definedName>
    <definedName name="M_JuteRope_12mm">[108]Material!$D$95</definedName>
    <definedName name="M_KeyAggregatesPassing_224mm">[108]Material!$D$96</definedName>
    <definedName name="M_Lime">[109]Material!$D$97</definedName>
    <definedName name="M_LocalWoodPiles_1stClass">[110]Material!$D$99</definedName>
    <definedName name="M_LocalWoodPiles_1stClass_100_75mm">[110]Material!$D$100</definedName>
    <definedName name="M_MS_Sheet_15mm">[110]Material!$D$105</definedName>
    <definedName name="M_MS_Sheet_2mm">[110]Material!$D$106</definedName>
    <definedName name="M_MSClamps">[109]Material!$D$102</definedName>
    <definedName name="M_MSFlat_StructuralSteel">[110]Material!$D$103</definedName>
    <definedName name="M_MSSheetTube_47_47mm_12_SWG">[110]Material!$D$104</definedName>
    <definedName name="M_Nuts_Bolts_Rivets">[110]Material!$D$107</definedName>
    <definedName name="M_Paint_SyntheticEnamel">[110]Material!$D$108</definedName>
    <definedName name="M_Plasticizer">[108]Material!$D$109</definedName>
    <definedName name="M_PolytheneSheet_125">[108]Material!$D$110</definedName>
    <definedName name="M_PolytheneSheething">[108]Material!$D$111</definedName>
    <definedName name="M_RCCPipeNP3_1000mm">[116]Material!$D$114</definedName>
    <definedName name="M_RCCPipeNP3_1200mm">[116]Material!$D$113</definedName>
    <definedName name="M_RCCPipeNP3_500mm">[116]Material!$D$117</definedName>
    <definedName name="M_RCCPipeNP3_750mm">[117]Material!$D$115</definedName>
    <definedName name="M_RCCPipeNP4_1000mm">[116]Material!$D$119</definedName>
    <definedName name="M_RCCPipeNP4_1200mm">[116]Material!$D$118</definedName>
    <definedName name="M_RCCPipeNP4_500mm">[116]Material!$D$122</definedName>
    <definedName name="M_RCCPipeNP4_750mm">[116]Material!$D$120</definedName>
    <definedName name="M_RedOxidePrimer">[110]Material!$D$123</definedName>
    <definedName name="M_RoadMarkingPaint">[110]Material!$D$124</definedName>
    <definedName name="M_Sand_Coarse">[108]Material!$D$125</definedName>
    <definedName name="M_Sand_Fine">[117]Material!$D$126</definedName>
    <definedName name="M_Seeds">[110]Material!$D$127</definedName>
    <definedName name="M_SteelPipe_500mm">[111]Material!$D$128</definedName>
    <definedName name="M_SteelReinforcement_HYSDBars">[109]Material!$D$129</definedName>
    <definedName name="M_SteelReinforcement_MSRoundBars">[108]Material!$D$130</definedName>
    <definedName name="M_SteelReinforcement_TMTBars">[109]Material!$D$131</definedName>
    <definedName name="M_StoneBoulder_150mm_below">[107]Material!$D$132</definedName>
    <definedName name="M_StoneChips_12mm">[108]Material!$D$133</definedName>
    <definedName name="M_StoneCrushedAggregate_112_009mm">[108]Material!$D$135</definedName>
    <definedName name="M_StoneForCoarseRubbleMasonry_1stSort">[109]Material!$D$136</definedName>
    <definedName name="M_StoneForCoarseRubbleMasonry_2ndSort">[109]Material!$D$137</definedName>
    <definedName name="M_StoneForRandomRubbleMasonry">[109]Material!$D$138</definedName>
    <definedName name="M_StoneForStoneSetPavement">[110]Material!$D$139</definedName>
    <definedName name="M_StoneScreening_TypeA_132mm_Grade1">[110]Material!$D$140</definedName>
    <definedName name="M_StoneScreening_TypeB_112mm_Grade2">[110]Material!$D$142</definedName>
    <definedName name="M_StoneScreening_TypeB_112mm_Grade3">[110]Material!$D$143</definedName>
    <definedName name="M_StoneSpalls">[107]Material!$D$144</definedName>
    <definedName name="M_TrafficCones">[110]Material!$D$145</definedName>
    <definedName name="M_Water">[108]Material!$D$146</definedName>
    <definedName name="M_WellGradedGranularBaseMaterial_GradeA_236mm">[110]Material!$D$147</definedName>
    <definedName name="M_WellGradedGranularBaseMaterial_GradeA_265_475mm">[110]Material!$D$148</definedName>
    <definedName name="M_WellGradedGranularBaseMaterial_GradeA_53_265mm">[110]Material!$D$149</definedName>
    <definedName name="M_WellGradedGranularBaseMaterial_GradeB_236mm_below">[110]Material!$D$150</definedName>
    <definedName name="M_WellGradedGranularBaseMaterial_GradeB_265_475mm">[110]Material!$D$151</definedName>
    <definedName name="M_WellGradedGranularBaseMaterial_GradeC_236mm_below">[110]Material!$D$152</definedName>
    <definedName name="M_WellGradedGranularBaseMaterial_GradeC_95_475mm">[110]Material!$D$153</definedName>
    <definedName name="M_WellGradedMateralForSubbase_GradeI_236mm_below">[110]Material!$D$154</definedName>
    <definedName name="M_WellGradedMateralForSubbase_GradeI_53_95mm">[110]Material!$D$155</definedName>
    <definedName name="M_WellGradedMateralForSubbase_GradeI_95_236mm">[110]Material!$D$156</definedName>
    <definedName name="M_WellGradedMateralForSubbase_GradeII_236mm_below">[110]Material!$D$157</definedName>
    <definedName name="M_WellGradedMateralForSubbase_GradeII_265_95mm">[110]Material!$D$158</definedName>
    <definedName name="M_WellGradedMateralForSubbase_GradeII_95_236mm">[110]Material!$D$159</definedName>
    <definedName name="M_WellGradedMateralForSubbase_GradeIII_236mm_below">[110]Material!$D$160</definedName>
    <definedName name="M_WellGradedMateralForSubbase_GradeIII_475_236mm">[110]Material!$D$161</definedName>
    <definedName name="M_WellGradedMateralForSubbase_GradeIII_95_475mm">[110]Material!$D$162</definedName>
    <definedName name="MAN">[92]m!$B$149</definedName>
    <definedName name="mani">[118]leads!$H$7</definedName>
    <definedName name="metal">#REF!</definedName>
    <definedName name="metal_size">'[60]data existing_do not delete'!$B$73:$B$75</definedName>
    <definedName name="metal1">#REF!</definedName>
    <definedName name="metal11">#REF!</definedName>
    <definedName name="metal2">[119]lead!#REF!</definedName>
    <definedName name="metal3">#REF!</definedName>
    <definedName name="mini_spec">[120]Sheet3!$B$3:$B$108</definedName>
    <definedName name="MJKIUO">[94]Material!$D$70</definedName>
    <definedName name="MK" hidden="1">{"'ridftotal'!$A$4:$S$27"}</definedName>
    <definedName name="mm">[62]r!$F$4</definedName>
    <definedName name="mn">#REF!</definedName>
    <definedName name="mnmsector">[121]sectorwise!$A$1:$R$23</definedName>
    <definedName name="mone">[62]r!$F$2</definedName>
    <definedName name="mone1">[7]r!$F$2</definedName>
    <definedName name="MPLOT_PGR_CHP">#REF!</definedName>
    <definedName name="mtwo">[62]r!$F$3</definedName>
    <definedName name="mtwo1">[7]r!$F$3</definedName>
    <definedName name="murty">#REF!</definedName>
    <definedName name="mymax">[122]Levels!$P$5</definedName>
    <definedName name="mymin">[122]Levels!$O$5</definedName>
    <definedName name="n">#REF!</definedName>
    <definedName name="naga">[93]Labour!$D$22</definedName>
    <definedName name="nagara">[55]m!$M$3</definedName>
    <definedName name="nagaraj">[55]m!$M$3</definedName>
    <definedName name="NAIDUPALEM">#REF!</definedName>
    <definedName name="name">[88]ABS!$A$2</definedName>
    <definedName name="newdata">#REF!</definedName>
    <definedName name="NM" hidden="1">{"'ridftotal'!$A$4:$S$27"}</definedName>
    <definedName name="nn" hidden="1">{"'ridftotal'!$A$4:$S$27"}</definedName>
    <definedName name="nonreturnvalve">#REF!</definedName>
    <definedName name="NONRETURNVALVES">#REF!</definedName>
    <definedName name="nOS">#REF!</definedName>
    <definedName name="note">[123]Labour!$D$15</definedName>
    <definedName name="NOTUSED">'[56]R99 etc'!$A$1:$L$142</definedName>
    <definedName name="Number_of_Payments">MATCH(0.01,[0]!End_Bal,-1)+1</definedName>
    <definedName name="NVN">[94]Material!$D$126</definedName>
    <definedName name="nw" localSheetId="3">#REF!</definedName>
    <definedName name="nw">#REF!</definedName>
    <definedName name="O">#REF!</definedName>
    <definedName name="oh">'[72]Lead statement ss5'!$C$26</definedName>
    <definedName name="OHBRBRACEONETOSIX">#REF!</definedName>
    <definedName name="OHBRBRACESEVENTOTHIRTEEN">#REF!</definedName>
    <definedName name="OHBRCOLUMNONETOSIX">#REF!</definedName>
    <definedName name="OHBRCOLUMNSEVENTOTHIRTEEN">#REF!</definedName>
    <definedName name="OHCP">[124]LEAD!$K$46</definedName>
    <definedName name="ojjlkj">[85]Material!$D$130</definedName>
    <definedName name="ok">#REF!</definedName>
    <definedName name="ONETOSEVEN">#REF!</definedName>
    <definedName name="OrderTable" localSheetId="7" hidden="1">#REF!</definedName>
    <definedName name="OrderTable" localSheetId="3" hidden="1">#REF!</definedName>
    <definedName name="OrderTable" hidden="1">#REF!</definedName>
    <definedName name="others">#REF!</definedName>
    <definedName name="p">#REF!</definedName>
    <definedName name="Payment_Date">DATE(YEAR([0]!Loan_Start),MONTH([0]!Loan_Start)+Payment_Number,DAY([0]!Loan_Start))</definedName>
    <definedName name="pc">#REF!</definedName>
    <definedName name="pi">3.1415</definedName>
    <definedName name="pIIII">#REF!</definedName>
    <definedName name="pj">[86]RAFT!$F$58</definedName>
    <definedName name="PK">#REF!</definedName>
    <definedName name="plaster_stage">'[60]data existing_do not delete'!$A$88:$A$91</definedName>
    <definedName name="plaster_thick">'[60]data existing_do not delete'!$D$14:$D$16</definedName>
    <definedName name="PLASTERING">[50]maya!$A$23:$A$27</definedName>
    <definedName name="pm">#REF!</definedName>
    <definedName name="PM_AirCompressor_210cfm">'[108]Plant &amp;  Machinery'!$G$4</definedName>
    <definedName name="PM_BatchMixHMP_46_60THP">'[108]Plant &amp;  Machinery'!$G$5</definedName>
    <definedName name="PM_BatchTypeHMP_30_40">'[108]Plant &amp;  Machinery'!$G$6</definedName>
    <definedName name="PM_BitumenBoilerOilFired_1000">'[108]Plant &amp;  Machinery'!$G$9</definedName>
    <definedName name="PM_BitumenBoilerOilFired_200">'[108]Plant &amp;  Machinery'!$G$8</definedName>
    <definedName name="PM_BitumenEmulsionPressureDistributor">'[108]Plant &amp;  Machinery'!$G$10</definedName>
    <definedName name="PM_ConcreteMixer">'[108]Plant &amp;  Machinery'!$G$11</definedName>
    <definedName name="PM_Dozer_D50">'[116]Plant &amp;  Machinery'!$G$13</definedName>
    <definedName name="PM_ElectricGeneratorSet_125">'[108]Plant &amp;  Machinery'!$G$15</definedName>
    <definedName name="PM_FrontEndLoader_1cum">'[108]Plant &amp;  Machinery'!$G$17</definedName>
    <definedName name="PM_HydraulicBroom">'[108]Plant &amp;  Machinery'!$G$19</definedName>
    <definedName name="PM_HydraulicExcavator_09cum">'[107]Plant &amp;  Machinery'!$G$20</definedName>
    <definedName name="PM_HydraulicSelfPropelledChipSpreader">'[108]Plant &amp;  Machinery'!$G$21</definedName>
    <definedName name="PM_JackHammer">'[110]Plant &amp;  Machinery'!$G$22</definedName>
    <definedName name="PM_JointCuttingMachine">'[108]Plant &amp;  Machinery'!$G$23</definedName>
    <definedName name="PM_Mixall_6_10t">'[108]Plant &amp;  Machinery'!$G$24</definedName>
    <definedName name="PM_MotorGrader">'[107]Plant &amp;  Machinery'!$G$25</definedName>
    <definedName name="PM_NeedleVibrator">'[108]Plant &amp;  Machinery'!$G$27</definedName>
    <definedName name="PM_PaverFinisher">'[108]Plant &amp;  Machinery'!$G$28</definedName>
    <definedName name="PM_PlateCompactor">'[110]Plant &amp;  Machinery'!$G$29</definedName>
    <definedName name="PM_PlateVibrator">'[108]Plant &amp;  Machinery'!$G$30</definedName>
    <definedName name="PM_ScreedVibrator">'[108]Plant &amp;  Machinery'!$G$31</definedName>
    <definedName name="PM_ThreeWheeled_80_100kN_StaticRoller">'[108]Plant &amp;  Machinery'!$G$34</definedName>
    <definedName name="PM_Tipper_55">'[108]Plant &amp;  Machinery'!$G$45</definedName>
    <definedName name="PM_Tractor_DiscHarrows">'[110]Plant &amp;  Machinery'!$G$46</definedName>
    <definedName name="PM_Tractor_Ripper">'[110]Plant &amp;  Machinery'!$G$47</definedName>
    <definedName name="PM_Tractor_Rotavator">'[110]Plant &amp;  Machinery'!$G$49</definedName>
    <definedName name="PM_Tractor_Trolley">'[116]Plant &amp;  Machinery'!$G$48</definedName>
    <definedName name="PM_Truck">'[111]Plant &amp;  Machinery'!$G$50</definedName>
    <definedName name="PM_VibratoryRoller_80_100kN">'[108]Plant &amp;  Machinery'!$G$51</definedName>
    <definedName name="PM_WaterTanker_6kl">'[108]Plant &amp;  Machinery'!$G$53</definedName>
    <definedName name="PM_WetMixPlant_or_PugMill">'[110]Plant &amp;  Machinery'!$G$54</definedName>
    <definedName name="po">#REF!</definedName>
    <definedName name="poi">#REF!</definedName>
    <definedName name="prasad">[78]Data!#REF!</definedName>
    <definedName name="_xlnm.Print_Area" localSheetId="2">abstract!$A$1:$M$23</definedName>
    <definedName name="_xlnm.Print_Area" localSheetId="8">'CON 2025-26'!$A$124</definedName>
    <definedName name="_xlnm.Print_Area" localSheetId="0">cover!$A$1:$K$40</definedName>
    <definedName name="_xlnm.Print_Area" localSheetId="7">'DATA SHEET 2025-26'!$A$1:$G$182</definedName>
    <definedName name="_xlnm.Print_Area" localSheetId="6">'lead 2025-26'!$A$1:$L$22</definedName>
    <definedName name="_xlnm.Print_Area" localSheetId="4">'road furntiture'!$A$1:$M$17</definedName>
    <definedName name="_xlnm.Print_Area" localSheetId="5">SEINEORAGE!$A$1:$K$28</definedName>
    <definedName name="_xlnm.Print_Area" localSheetId="3">'slab culvert'!$A$1:$M$71</definedName>
    <definedName name="_xlnm.Print_Area">#REF!</definedName>
    <definedName name="Print_Area_MI">#REF!</definedName>
    <definedName name="Print_Area_MI_10">#REF!</definedName>
    <definedName name="Print_Area_MI_12">#REF!</definedName>
    <definedName name="Print_Area_MI_3">#REF!</definedName>
    <definedName name="Print_Area_MI_6">#REF!</definedName>
    <definedName name="Print_Area_MI_7">#REF!</definedName>
    <definedName name="Print_Area_MI_9">#REF!</definedName>
    <definedName name="Print_Area_Reset">OFFSET([0]!Full_Print,0,0,Last_Row)</definedName>
    <definedName name="_xlnm.Print_Titles" localSheetId="2">abstract!$6:$6</definedName>
    <definedName name="_xlnm.Print_Titles" localSheetId="7">'DATA SHEET 2025-26'!$3:$3</definedName>
    <definedName name="_xlnm.Print_Titles" localSheetId="6">'lead 2025-26'!$6:$7</definedName>
    <definedName name="_xlnm.Print_Titles" localSheetId="4">'road furntiture'!$7:$7</definedName>
    <definedName name="_xlnm.Print_Titles" localSheetId="5">SEINEORAGE!$3:$3</definedName>
    <definedName name="_xlnm.Print_Titles" localSheetId="3">'slab culvert'!$6:$6</definedName>
    <definedName name="_xlnm.Print_Titles">#REF!</definedName>
    <definedName name="ProdForm" localSheetId="7" hidden="1">#REF!</definedName>
    <definedName name="ProdForm" localSheetId="3" hidden="1">#REF!</definedName>
    <definedName name="ProdForm" hidden="1">#REF!</definedName>
    <definedName name="Product" hidden="1">#REF!</definedName>
    <definedName name="pumpset">#REF!</definedName>
    <definedName name="pvc">[125]detls!$A$26:$O$38</definedName>
    <definedName name="pvc_specials">#REF!</definedName>
    <definedName name="pvcALL">#REF!</definedName>
    <definedName name="pvcBend">#REF!</definedName>
    <definedName name="pvcCoupling">#REF!</definedName>
    <definedName name="pvcDummy">#REF!</definedName>
    <definedName name="pvcElbow">#REF!</definedName>
    <definedName name="pvcFTA">#REF!</definedName>
    <definedName name="pvcMTA">#REF!</definedName>
    <definedName name="PVCreducedTee">#REF!</definedName>
    <definedName name="pvcsaddle">[65]Sheet1!$B$98:$B$102</definedName>
    <definedName name="pvcSpecials">#REF!</definedName>
    <definedName name="pvcTee">#REF!</definedName>
    <definedName name="qq">#REF!</definedName>
    <definedName name="QQQQQQ">[126]Lead!#REF!</definedName>
    <definedName name="qqqqqqqqq">[35]data!#REF!</definedName>
    <definedName name="Qu">#REF!</definedName>
    <definedName name="Query2">#REF!</definedName>
    <definedName name="R_EW_Man">'[68]Road data'!$J$251</definedName>
    <definedName name="R_EW_OMC_Car">'[68]Road data'!$J$42</definedName>
    <definedName name="R_Gravel_Quardrent">'[68]Road data'!$J$376</definedName>
    <definedName name="R_GravelShoulders">'[68]Road data'!$J$240</definedName>
    <definedName name="R_GSB">'[68]Road data'!$J$71</definedName>
    <definedName name="R_HYSD_Super">'[68]Road data'!$J$700</definedName>
    <definedName name="R_M10_bodywalls">'[68]Road data'!$J$311</definedName>
    <definedName name="R_M10_found">'[68]Road data'!$J$301</definedName>
    <definedName name="R_M15_footing">'[68]Road data'!$J$408</definedName>
    <definedName name="R_M15_SUB">'[68]Road data'!$J$440</definedName>
    <definedName name="R_M20_BedBack">'[68]Road data'!$J$594</definedName>
    <definedName name="R_M20_DECKSLAB">'[68]Road data'!$J$624</definedName>
    <definedName name="R_M30_WC">'[68]Road data'!$J$653</definedName>
    <definedName name="R_SCSD_6070">'[68]Road data'!$J$158</definedName>
    <definedName name="R_SCSD_80100">'[68]Road data'!#REF!</definedName>
    <definedName name="R_SDBC">'[68]Road data'!$J$222</definedName>
    <definedName name="R_Tack">'[68]Road data'!$J$183</definedName>
    <definedName name="R_WBM2_HS">'[68]Road data'!$J$99</definedName>
    <definedName name="R_WBM3_HS">'[68]Road data'!$J$126</definedName>
    <definedName name="R_Weepholes">'[68]Road data'!$J$733</definedName>
    <definedName name="ra">'[94]Plant &amp;  Machinery'!$G$4</definedName>
    <definedName name="raf">[89]Material!$D$130</definedName>
    <definedName name="raffs">'[89]Plant &amp;  Machinery'!$G$13</definedName>
    <definedName name="rafi">'[89]Plant &amp;  Machinery'!$G$4</definedName>
    <definedName name="raju">[89]Material!$D$126</definedName>
    <definedName name="ram">[89]Material!$D$129</definedName>
    <definedName name="raMA">[127]Data!#REF!</definedName>
    <definedName name="rat">[89]Material!$D$51</definedName>
    <definedName name="rate">'[128]lead-st'!$L$12</definedName>
    <definedName name="rate12">'[6]lead-st'!$L$9</definedName>
    <definedName name="rate20">'[6]lead-st'!$L$8</definedName>
    <definedName name="rate40">'[6]lead-st'!$L$7</definedName>
    <definedName name="ratecrs">'[6]lead-st'!$L$12</definedName>
    <definedName name="raterough">'[6]lead-st'!$L$13</definedName>
    <definedName name="raterr">'[6]lead-st'!$L$11</definedName>
    <definedName name="rates">#REF!</definedName>
    <definedName name="rates1">#REF!</definedName>
    <definedName name="rates11">#REF!</definedName>
    <definedName name="rates4">#REF!</definedName>
    <definedName name="ratesand">'[6]lead-st'!$L$10</definedName>
    <definedName name="rax">[89]Material!$D$47</definedName>
    <definedName name="raxs">[94]Material!$D$47</definedName>
    <definedName name="rb">#REF!</definedName>
    <definedName name="RCArea" localSheetId="7" hidden="1">#REF!</definedName>
    <definedName name="RCArea" localSheetId="3" hidden="1">#REF!</definedName>
    <definedName name="RCArea" hidden="1">#REF!</definedName>
    <definedName name="rcc_mix">'[60]data existing_do not delete'!$F$14:$F$15</definedName>
    <definedName name="rcc_vrcc_mix">'[60]data existing_do not delete'!$G$14:$G$17</definedName>
    <definedName name="Repalle_Sub">[129]quarry!$A$5:$AA$337</definedName>
    <definedName name="rerfdsfsdfd">'[89]Plant &amp;  Machinery'!$G$4</definedName>
    <definedName name="REVETMENT">'[130]Road Detail Est.'!#REF!</definedName>
    <definedName name="Ridf4_Prop__2_">#REF!</definedName>
    <definedName name="rk">#REF!</definedName>
    <definedName name="road">[66]Lead!#REF!</definedName>
    <definedName name="Road_Section_No.">'[56]Trunk unpaved'!$A$2:$L$237</definedName>
    <definedName name="Road_Section_No_">#REF!</definedName>
    <definedName name="Road_Sections_list">'[56]Trunk unpaved'!$A$2:$L$233</definedName>
    <definedName name="rrg">[131]r!$F$7</definedName>
    <definedName name="rrr">'[85]Plant &amp;  Machinery'!$G$4</definedName>
    <definedName name="rrrate">'[6]lead-st'!$L$11</definedName>
    <definedName name="rrs">[6]rdamdata!$J$9</definedName>
    <definedName name="rstone">[6]rdamdata!$J$11</definedName>
    <definedName name="rt">[132]data!#REF!</definedName>
    <definedName name="RubberRings">[63]maya!$B$382:$B$386</definedName>
    <definedName name="s">#REF!</definedName>
    <definedName name="S.F" hidden="1">'[45]final abstract'!#REF!</definedName>
    <definedName name="sa">#REF!</definedName>
    <definedName name="sadfas">#REF!</definedName>
    <definedName name="sai">#REF!</definedName>
    <definedName name="sand">[6]rdamdata!$J$12</definedName>
    <definedName name="Sand_Type">'[60]data existing_do not delete'!$A$73:$A$75</definedName>
    <definedName name="SAND1">#REF!</definedName>
    <definedName name="SandF">[50]maya!$A$30:$A$31</definedName>
    <definedName name="sc_earth">'[124]other rates'!$I$20</definedName>
    <definedName name="sc_metal">'[124]other rates'!$I$22</definedName>
    <definedName name="sc_sand">'[124]other rates'!$I$21</definedName>
    <definedName name="scaffolding_charges">'[60]data existing_do not delete'!$D$20:$D$22</definedName>
    <definedName name="SD">[92]m!$D$149</definedName>
    <definedName name="sdfsdsdfdf">[89]Material!$D$70</definedName>
    <definedName name="se">[57]Lead!#REF!</definedName>
    <definedName name="sectorwise">#REF!</definedName>
    <definedName name="sein">#REF!</definedName>
    <definedName name="sein1">#REF!</definedName>
    <definedName name="sein4">#REF!</definedName>
    <definedName name="SEVENTOTHIRTEEN">#REF!</definedName>
    <definedName name="sg">[74]maya!$A$3:$A$6</definedName>
    <definedName name="sheet">[133]m!$A$2</definedName>
    <definedName name="Sheet2">[35]data!#REF!</definedName>
    <definedName name="SIDEWALLSONETOSIX">#REF!</definedName>
    <definedName name="SIDEWALLSSEVENTOTHIRTEEN">#REF!</definedName>
    <definedName name="sir">#REF!</definedName>
    <definedName name="SIXTOTHIRTEEN">#REF!</definedName>
    <definedName name="SKDIRD" hidden="1">{"'ridftotal'!$A$4:$S$27"}</definedName>
    <definedName name="SLAB">#REF!</definedName>
    <definedName name="slabculvert">#REF!</definedName>
    <definedName name="sluicevalve">#REF!</definedName>
    <definedName name="SLUICEVALVES">#REF!</definedName>
    <definedName name="so_desgn">[134]Data_Base!$E$2:$F$11</definedName>
    <definedName name="soil_type">'[60]data existing_do not delete'!$I$2:$I$9</definedName>
    <definedName name="soil_types">'[135]data existing_do not delete'!$I$2:$I$9</definedName>
    <definedName name="SpecialPrice" localSheetId="7" hidden="1">#REF!</definedName>
    <definedName name="SpecialPrice" localSheetId="3" hidden="1">#REF!</definedName>
    <definedName name="SpecialPrice" hidden="1">#REF!</definedName>
    <definedName name="specific">[136]m!$D$149</definedName>
    <definedName name="Specification">[137]Specification!$B$3:$E$108</definedName>
    <definedName name="SPREADING_65MM">'[130]Road data'!#REF!</definedName>
    <definedName name="sr">[55]m!$M$3</definedName>
    <definedName name="sri">[55]m!$D$149</definedName>
    <definedName name="srinu">[55]m!$M$3</definedName>
    <definedName name="ss">#REF!</definedName>
    <definedName name="sss">#REF!</definedName>
    <definedName name="SSSSS">[75]Data.F8.BTR!#REF!</definedName>
    <definedName name="stack">#REF!</definedName>
    <definedName name="stack1">#REF!</definedName>
    <definedName name="stack4">#REF!</definedName>
    <definedName name="staf">[138]v!#REF!</definedName>
    <definedName name="stone">[139]stone!$A$1:$N$202</definedName>
    <definedName name="stoneld">[91]leads!#REF!</definedName>
    <definedName name="subbu">#REF!</definedName>
    <definedName name="sunshade_width">'[60]data existing_do not delete'!$A$98:$A$100</definedName>
    <definedName name="sw">[82]Lead!#REF!</definedName>
    <definedName name="t">#REF!</definedName>
    <definedName name="Table_A2___Road_Sections__as_given_in_Terms_of_Reference__Not_Used_In_The_Study">'[56]R99 etc'!$A$1:$L$142</definedName>
    <definedName name="Table1">#REF!</definedName>
    <definedName name="Table2">#REF!</definedName>
    <definedName name="Table3">#REF!</definedName>
    <definedName name="Table4">#REF!</definedName>
    <definedName name="tailpiece">[50]maya!$B$343:$B$348</definedName>
    <definedName name="TapSpecials">#REF!</definedName>
    <definedName name="tbl_ProdInfo" localSheetId="7" hidden="1">#REF!</definedName>
    <definedName name="tbl_ProdInfo" localSheetId="3" hidden="1">#REF!</definedName>
    <definedName name="tbl_ProdInfo" hidden="1">#REF!</definedName>
    <definedName name="temp">[4]r!$F$2</definedName>
    <definedName name="TGY">[94]Material!$D$130</definedName>
    <definedName name="thjj">[97]Labour!$D$22</definedName>
    <definedName name="TOPDOME">'[76]DATA-ABSTRACT'!$A$11:$B$13</definedName>
    <definedName name="TOPDOMEONETOSIX">#REF!</definedName>
    <definedName name="TOPDOMESEVENTOTHIRTEEN">#REF!</definedName>
    <definedName name="TOPRINGGIRDERONETOSIX">#REF!</definedName>
    <definedName name="TOPRINGGIRDERSEVENTOTHIRTEEN">#REF!</definedName>
    <definedName name="ttttt">#REF!</definedName>
    <definedName name="twbm">#REF!</definedName>
    <definedName name="type">[86]RAFT!#REF!</definedName>
    <definedName name="u">[140]Lead!#REF!</definedName>
    <definedName name="Unpaved_Road_Sections_list">'[56]Trunk unpaved'!$A$2:$L$235</definedName>
    <definedName name="uuu">[141]Labour!$D$18</definedName>
    <definedName name="Values_Entered">IF([0]!Loan_Amount*[0]!Interest_Rate*[0]!Loan_Years*[0]!Loan_Start&gt;0,1,0)</definedName>
    <definedName name="valve">[50]maya!$A$247:$A$273</definedName>
    <definedName name="VALVES">#REF!</definedName>
    <definedName name="var">#REF!</definedName>
    <definedName name="vark">#REF!</definedName>
    <definedName name="vat">'[124]other rates'!$H$27</definedName>
    <definedName name="VB" hidden="1">{"'ridftotal'!$A$4:$S$27"}</definedName>
    <definedName name="VCC_MIX">'[60]data existing_do not delete'!$G$20:$G$26</definedName>
    <definedName name="vivekananda">[98]r!$F$29</definedName>
    <definedName name="VLAVE">[142]maya!$A$1:$A$2</definedName>
    <definedName name="vvvvv">#REF!</definedName>
    <definedName name="w">#REF!</definedName>
    <definedName name="wc">[62]r!$F$48</definedName>
    <definedName name="wgl" hidden="1">{"'ridftotal'!$A$4:$S$27"}</definedName>
    <definedName name="window_sizes">#REF!</definedName>
    <definedName name="wood_type">'[60]data existing_do not delete'!$D$26:$D$27</definedName>
    <definedName name="word">#REF!</definedName>
    <definedName name="ww">#REF!</definedName>
    <definedName name="www">'[6]lead-st'!$L$13</definedName>
    <definedName name="x" hidden="1">'[45]final abstract'!#REF!</definedName>
    <definedName name="xhb2256">[54]hdpe_basic!$G$37</definedName>
    <definedName name="xhb2506">[54]hdpe_basic!$G$38</definedName>
    <definedName name="xhb2806">[54]hdpe_basic!$G$39</definedName>
    <definedName name="xhb3156">[54]hdpe_basic!$G$40</definedName>
    <definedName name="xhb634">[54]hdpe_basic!$G$14</definedName>
    <definedName name="XOTOXSIX">#REF!</definedName>
    <definedName name="xpb11010">[54]pvc_basic!$G$44</definedName>
    <definedName name="xpb1104">[54]pvc_basic!$G$16</definedName>
    <definedName name="xpb1106">[54]pvc_basic!$G$30</definedName>
    <definedName name="xpb12510">[54]pvc_basic!$G$45</definedName>
    <definedName name="xpb1254">[54]pvc_basic!$G$17</definedName>
    <definedName name="xpb1256">[54]pvc_basic!$G$31</definedName>
    <definedName name="xpb14010">[54]pvc_basic!$G$46</definedName>
    <definedName name="xpb1404">[54]pvc_basic!$G$18</definedName>
    <definedName name="xpb1406">[54]pvc_basic!$G$32</definedName>
    <definedName name="xpb1604">[54]pvc_basic!$G$19</definedName>
    <definedName name="xpb1606">[54]pvc_basic!$G$33</definedName>
    <definedName name="xpb1804">[54]pvc_basic!$G$20</definedName>
    <definedName name="xpb1806">[54]pvc_basic!$G$34</definedName>
    <definedName name="xpb2006">[54]pvc_basic!$G$35</definedName>
    <definedName name="xpb6310">[54]pvc_basic!$G$41</definedName>
    <definedName name="xpb636">[54]pvc_basic!$G$27</definedName>
    <definedName name="xpb7510">[54]pvc_basic!$G$42</definedName>
    <definedName name="xpb754">[54]pvc_basic!$G$14</definedName>
    <definedName name="xpb756">[54]pvc_basic!$G$28</definedName>
    <definedName name="xpb904">[54]pvc_basic!$G$15</definedName>
    <definedName name="xpb906">[54]pvc_basic!$G$29</definedName>
    <definedName name="XSIXTOXTHIRTEEN">#REF!</definedName>
    <definedName name="xx" hidden="1">{"'ridftotal'!$A$4:$S$27"}</definedName>
    <definedName name="xxxx" hidden="1">{"'ridftotal'!$A$4:$S$27"}</definedName>
    <definedName name="y">#REF!</definedName>
    <definedName name="ycode">'[143]0000000000000'!$D$3</definedName>
    <definedName name="yearssr">[139]index!$A$1:$M$2</definedName>
    <definedName name="yyyyy">#REF!</definedName>
    <definedName name="z">[136]m!$D$149</definedName>
    <definedName name="ZEROTOSIX">#REF!</definedName>
    <definedName name="ZXVVBB">'[94]Plant &amp;  Machinery'!$G$4</definedName>
  </definedNames>
  <calcPr calcId="191029"/>
</workbook>
</file>

<file path=xl/calcChain.xml><?xml version="1.0" encoding="utf-8"?>
<calcChain xmlns="http://schemas.openxmlformats.org/spreadsheetml/2006/main">
  <c r="L3" i="33" l="1"/>
  <c r="C2" i="33"/>
  <c r="G25" i="31"/>
  <c r="G23" i="31"/>
  <c r="I10" i="86" l="1"/>
  <c r="H5" i="32" l="1"/>
  <c r="A4" i="32"/>
  <c r="L3" i="86"/>
  <c r="C2" i="86"/>
  <c r="C2" i="70"/>
  <c r="I9" i="44" l="1"/>
  <c r="C2" i="44" l="1"/>
  <c r="K63" i="86"/>
  <c r="K12" i="86"/>
  <c r="A2" i="36"/>
  <c r="B12" i="94"/>
  <c r="B13" i="94" s="1"/>
  <c r="B14" i="94" s="1"/>
  <c r="B15" i="94" s="1"/>
  <c r="B16" i="94" s="1"/>
  <c r="B17" i="94" s="1"/>
  <c r="B18" i="94" s="1"/>
  <c r="B19" i="94" s="1"/>
  <c r="B20" i="94" s="1"/>
  <c r="B21" i="94" s="1"/>
  <c r="B22" i="94" s="1"/>
  <c r="B23" i="94" s="1"/>
  <c r="B24" i="94" s="1"/>
  <c r="B25" i="94" s="1"/>
  <c r="B26" i="94" s="1"/>
  <c r="B27" i="94" s="1"/>
  <c r="B28" i="94" s="1"/>
  <c r="B29" i="94" s="1"/>
  <c r="B30" i="94" s="1"/>
  <c r="B31" i="94" s="1"/>
  <c r="B32" i="94" s="1"/>
  <c r="B33" i="94" s="1"/>
  <c r="B34" i="94" s="1"/>
  <c r="B35" i="94" s="1"/>
  <c r="B36" i="94" s="1"/>
  <c r="B37" i="94" s="1"/>
  <c r="B38" i="94" s="1"/>
  <c r="B39" i="94" s="1"/>
  <c r="B40" i="94" s="1"/>
  <c r="B41" i="94" s="1"/>
  <c r="B42" i="94" s="1"/>
  <c r="B43" i="94" s="1"/>
  <c r="B44" i="94" s="1"/>
  <c r="B45" i="94" s="1"/>
  <c r="B46" i="94" s="1"/>
  <c r="B47" i="94" s="1"/>
  <c r="B48" i="94" s="1"/>
  <c r="B49" i="94" s="1"/>
  <c r="B50" i="94" s="1"/>
  <c r="B51" i="94" s="1"/>
  <c r="B52" i="94" s="1"/>
  <c r="B53" i="94" s="1"/>
  <c r="B54" i="94" s="1"/>
  <c r="B55" i="94" s="1"/>
  <c r="B56" i="94" s="1"/>
  <c r="B57" i="94" s="1"/>
  <c r="B58" i="94" s="1"/>
  <c r="B59" i="94" s="1"/>
  <c r="B60" i="94" s="1"/>
  <c r="B61" i="94" s="1"/>
  <c r="B62" i="94" s="1"/>
  <c r="B63" i="94" s="1"/>
  <c r="B64" i="94" s="1"/>
  <c r="B65" i="94" s="1"/>
  <c r="B66" i="94" s="1"/>
  <c r="B67" i="94" s="1"/>
  <c r="B68" i="94" s="1"/>
  <c r="B69" i="94" s="1"/>
  <c r="B70" i="94" s="1"/>
  <c r="B71" i="94" s="1"/>
  <c r="B72" i="94" s="1"/>
  <c r="B73" i="94" s="1"/>
  <c r="B74" i="94" s="1"/>
  <c r="B75" i="94" s="1"/>
  <c r="B76" i="94" s="1"/>
  <c r="B77" i="94" s="1"/>
  <c r="B78" i="94" s="1"/>
  <c r="B79" i="94" s="1"/>
  <c r="B80" i="94" s="1"/>
  <c r="B81" i="94" s="1"/>
  <c r="B82" i="94" s="1"/>
  <c r="B83" i="94" s="1"/>
  <c r="B84" i="94" s="1"/>
  <c r="B85" i="94" s="1"/>
  <c r="B86" i="94" s="1"/>
  <c r="B87" i="94" s="1"/>
  <c r="B88" i="94" s="1"/>
  <c r="B89" i="94" s="1"/>
  <c r="B90" i="94" s="1"/>
  <c r="B91" i="94" s="1"/>
  <c r="B92" i="94" s="1"/>
  <c r="B93" i="94" s="1"/>
  <c r="B94" i="94" s="1"/>
  <c r="B95" i="94" s="1"/>
  <c r="B96" i="94" s="1"/>
  <c r="B97" i="94" s="1"/>
  <c r="B98" i="94" s="1"/>
  <c r="B99" i="94" s="1"/>
  <c r="B100" i="94" s="1"/>
  <c r="B101" i="94" s="1"/>
  <c r="B102" i="94" s="1"/>
  <c r="B103" i="94" s="1"/>
  <c r="B104" i="94" s="1"/>
  <c r="B105" i="94" s="1"/>
  <c r="B106" i="94" s="1"/>
  <c r="B107" i="94" s="1"/>
  <c r="B108" i="94" s="1"/>
  <c r="B109" i="94" s="1"/>
  <c r="B110" i="94" s="1"/>
  <c r="B111" i="94" s="1"/>
  <c r="B112" i="94" s="1"/>
  <c r="B113" i="94" s="1"/>
  <c r="B114" i="94" s="1"/>
  <c r="B115" i="94" s="1"/>
  <c r="B116" i="94" s="1"/>
  <c r="B117" i="94" s="1"/>
  <c r="B118" i="94" s="1"/>
  <c r="B119" i="94" s="1"/>
  <c r="B120" i="94" s="1"/>
  <c r="B121" i="94" s="1"/>
  <c r="B122" i="94" s="1"/>
  <c r="B123" i="94" s="1"/>
  <c r="B124" i="94" s="1"/>
  <c r="B125" i="94" s="1"/>
  <c r="B126" i="94" s="1"/>
  <c r="B127" i="94" s="1"/>
  <c r="B128" i="94" s="1"/>
  <c r="B129" i="94" s="1"/>
  <c r="B130" i="94" s="1"/>
  <c r="B131" i="94" s="1"/>
  <c r="B132" i="94" s="1"/>
  <c r="B133" i="94" s="1"/>
  <c r="B134" i="94" s="1"/>
  <c r="B135" i="94" s="1"/>
  <c r="B136" i="94" s="1"/>
  <c r="B137" i="94" s="1"/>
  <c r="B138" i="94" s="1"/>
  <c r="B139" i="94" s="1"/>
  <c r="B140" i="94" s="1"/>
  <c r="B141" i="94" s="1"/>
  <c r="B142" i="94" s="1"/>
  <c r="B143" i="94" s="1"/>
  <c r="B144" i="94" s="1"/>
  <c r="B145" i="94" s="1"/>
  <c r="B146" i="94" s="1"/>
  <c r="B147" i="94" s="1"/>
  <c r="B148" i="94" s="1"/>
  <c r="B149" i="94" s="1"/>
  <c r="B150" i="94" s="1"/>
  <c r="B151" i="94" s="1"/>
  <c r="B152" i="94" s="1"/>
  <c r="B153" i="94" s="1"/>
  <c r="B154" i="94" s="1"/>
  <c r="B155" i="94" s="1"/>
  <c r="B156" i="94" s="1"/>
  <c r="B157" i="94" s="1"/>
  <c r="B158" i="94" s="1"/>
  <c r="B159" i="94" s="1"/>
  <c r="B160" i="94" s="1"/>
  <c r="B161" i="94" s="1"/>
  <c r="B162" i="94" s="1"/>
  <c r="B163" i="94" s="1"/>
  <c r="B164" i="94" s="1"/>
  <c r="B165" i="94" s="1"/>
  <c r="B166" i="94" s="1"/>
  <c r="B167" i="94" s="1"/>
  <c r="B168" i="94" s="1"/>
  <c r="B169" i="94" s="1"/>
  <c r="B170" i="94" s="1"/>
  <c r="B171" i="94" s="1"/>
  <c r="B172" i="94" s="1"/>
  <c r="B173" i="94" s="1"/>
  <c r="B174" i="94" s="1"/>
  <c r="B175" i="94" s="1"/>
  <c r="B176" i="94" s="1"/>
  <c r="B177" i="94" s="1"/>
  <c r="B178" i="94" s="1"/>
  <c r="B179" i="94" s="1"/>
  <c r="B180" i="94" s="1"/>
  <c r="B181" i="94" s="1"/>
  <c r="B182" i="94" s="1"/>
  <c r="B183" i="94" s="1"/>
  <c r="B184" i="94" s="1"/>
  <c r="B185" i="94" s="1"/>
  <c r="B186" i="94" s="1"/>
  <c r="B187" i="94" s="1"/>
  <c r="B188" i="94" s="1"/>
  <c r="B189" i="94" s="1"/>
  <c r="B190" i="94" s="1"/>
  <c r="B191" i="94" s="1"/>
  <c r="B192" i="94" s="1"/>
  <c r="B193" i="94" s="1"/>
  <c r="B194" i="94" s="1"/>
  <c r="B195" i="94" s="1"/>
  <c r="B196" i="94" s="1"/>
  <c r="B197" i="94" s="1"/>
  <c r="B198" i="94" s="1"/>
  <c r="B199" i="94" s="1"/>
  <c r="B200" i="94" s="1"/>
  <c r="B201" i="94" s="1"/>
  <c r="B202" i="94" s="1"/>
  <c r="B203" i="94" s="1"/>
  <c r="B204" i="94" s="1"/>
  <c r="B205" i="94" s="1"/>
  <c r="B206" i="94" s="1"/>
  <c r="B207" i="94" s="1"/>
  <c r="B208" i="94" s="1"/>
  <c r="B209" i="94" s="1"/>
  <c r="B210" i="94" s="1"/>
  <c r="B211" i="94" s="1"/>
  <c r="B212" i="94" s="1"/>
  <c r="B213" i="94" s="1"/>
  <c r="B214" i="94" s="1"/>
  <c r="B215" i="94" s="1"/>
  <c r="B216" i="94" s="1"/>
  <c r="B217" i="94" s="1"/>
  <c r="B218" i="94" s="1"/>
  <c r="B219" i="94" s="1"/>
  <c r="B220" i="94" s="1"/>
  <c r="B221" i="94" s="1"/>
  <c r="B222" i="94" s="1"/>
  <c r="B223" i="94" s="1"/>
  <c r="B224" i="94" s="1"/>
  <c r="B225" i="94" s="1"/>
  <c r="B226" i="94" s="1"/>
  <c r="B227" i="94" s="1"/>
  <c r="B228" i="94" s="1"/>
  <c r="B229" i="94" s="1"/>
  <c r="B230" i="94" s="1"/>
  <c r="B231" i="94" s="1"/>
  <c r="B232" i="94" s="1"/>
  <c r="B233" i="94" s="1"/>
  <c r="B234" i="94" s="1"/>
  <c r="B235" i="94" s="1"/>
  <c r="B236" i="94" s="1"/>
  <c r="B237" i="94" s="1"/>
  <c r="B238" i="94" s="1"/>
  <c r="B239" i="94" s="1"/>
  <c r="B240" i="94" s="1"/>
  <c r="B241" i="94" s="1"/>
  <c r="B242" i="94" s="1"/>
  <c r="B243" i="94" s="1"/>
  <c r="B244" i="94" s="1"/>
  <c r="B245" i="94" s="1"/>
  <c r="B246" i="94" s="1"/>
  <c r="B247" i="94" s="1"/>
  <c r="B248" i="94" s="1"/>
  <c r="B249" i="94" s="1"/>
  <c r="B250" i="94" s="1"/>
  <c r="B251" i="94" s="1"/>
  <c r="B252" i="94" s="1"/>
  <c r="B253" i="94" s="1"/>
  <c r="B254" i="94" s="1"/>
  <c r="B255" i="94" s="1"/>
  <c r="B256" i="94" s="1"/>
  <c r="B257" i="94" s="1"/>
  <c r="B258" i="94" s="1"/>
  <c r="B259" i="94" s="1"/>
  <c r="B260" i="94" s="1"/>
  <c r="B261" i="94" s="1"/>
  <c r="B262" i="94" s="1"/>
  <c r="B263" i="94" s="1"/>
  <c r="B264" i="94" s="1"/>
  <c r="B265" i="94" s="1"/>
  <c r="B266" i="94" s="1"/>
  <c r="B267" i="94" s="1"/>
  <c r="B268" i="94" s="1"/>
  <c r="B269" i="94" s="1"/>
  <c r="B270" i="94" s="1"/>
  <c r="B271" i="94" s="1"/>
  <c r="B272" i="94" s="1"/>
  <c r="B273" i="94" s="1"/>
  <c r="B274" i="94" s="1"/>
  <c r="B275" i="94" s="1"/>
  <c r="B276" i="94" s="1"/>
  <c r="B277" i="94" s="1"/>
  <c r="B278" i="94" s="1"/>
  <c r="B279" i="94" s="1"/>
  <c r="B280" i="94" s="1"/>
  <c r="B281" i="94" s="1"/>
  <c r="B282" i="94" s="1"/>
  <c r="B283" i="94" s="1"/>
  <c r="B284" i="94" s="1"/>
  <c r="B285" i="94" s="1"/>
  <c r="B286" i="94" s="1"/>
  <c r="B287" i="94" s="1"/>
  <c r="B288" i="94" s="1"/>
  <c r="B289" i="94" s="1"/>
  <c r="B290" i="94" s="1"/>
  <c r="B291" i="94" s="1"/>
  <c r="B292" i="94" s="1"/>
  <c r="B293" i="94" s="1"/>
  <c r="B294" i="94" s="1"/>
  <c r="B295" i="94" s="1"/>
  <c r="B296" i="94" s="1"/>
  <c r="B297" i="94" s="1"/>
  <c r="B298" i="94" s="1"/>
  <c r="B299" i="94" s="1"/>
  <c r="B300" i="94" s="1"/>
  <c r="B301" i="94" s="1"/>
  <c r="B302" i="94" s="1"/>
  <c r="B303" i="94" s="1"/>
  <c r="B304" i="94" s="1"/>
  <c r="B305" i="94" s="1"/>
  <c r="D11" i="94"/>
  <c r="D12" i="94" s="1"/>
  <c r="D13" i="94" s="1"/>
  <c r="D14" i="94" s="1"/>
  <c r="D15" i="94" s="1"/>
  <c r="D16" i="94" s="1"/>
  <c r="D17" i="94" s="1"/>
  <c r="D18" i="94" s="1"/>
  <c r="D19" i="94" s="1"/>
  <c r="D20" i="94" s="1"/>
  <c r="D21" i="94" s="1"/>
  <c r="D22" i="94" s="1"/>
  <c r="D23" i="94" s="1"/>
  <c r="D24" i="94" s="1"/>
  <c r="D25" i="94" s="1"/>
  <c r="D26" i="94" s="1"/>
  <c r="D27" i="94" s="1"/>
  <c r="D28" i="94" s="1"/>
  <c r="D29" i="94" s="1"/>
  <c r="D30" i="94" s="1"/>
  <c r="D31" i="94" s="1"/>
  <c r="D32" i="94" s="1"/>
  <c r="D33" i="94" s="1"/>
  <c r="D34" i="94" s="1"/>
  <c r="D35" i="94" s="1"/>
  <c r="D36" i="94" s="1"/>
  <c r="D37" i="94" s="1"/>
  <c r="D38" i="94" s="1"/>
  <c r="D39" i="94" s="1"/>
  <c r="D40" i="94" s="1"/>
  <c r="D41" i="94" s="1"/>
  <c r="D42" i="94" s="1"/>
  <c r="D43" i="94" s="1"/>
  <c r="D44" i="94" s="1"/>
  <c r="D45" i="94" s="1"/>
  <c r="D46" i="94" s="1"/>
  <c r="D47" i="94" s="1"/>
  <c r="D48" i="94" s="1"/>
  <c r="D49" i="94" s="1"/>
  <c r="D50" i="94" s="1"/>
  <c r="D51" i="94" s="1"/>
  <c r="D52" i="94" s="1"/>
  <c r="D53" i="94" s="1"/>
  <c r="D54" i="94" s="1"/>
  <c r="D55" i="94" s="1"/>
  <c r="D56" i="94" s="1"/>
  <c r="D57" i="94" s="1"/>
  <c r="D58" i="94" s="1"/>
  <c r="D59" i="94" s="1"/>
  <c r="D60" i="94" s="1"/>
  <c r="D61" i="94" s="1"/>
  <c r="D62" i="94" s="1"/>
  <c r="D63" i="94" s="1"/>
  <c r="D64" i="94" s="1"/>
  <c r="D65" i="94" s="1"/>
  <c r="D66" i="94" s="1"/>
  <c r="D67" i="94" s="1"/>
  <c r="D68" i="94" s="1"/>
  <c r="D69" i="94" s="1"/>
  <c r="D70" i="94" s="1"/>
  <c r="D71" i="94" s="1"/>
  <c r="D72" i="94" s="1"/>
  <c r="D73" i="94" s="1"/>
  <c r="D74" i="94" s="1"/>
  <c r="D75" i="94" s="1"/>
  <c r="D76" i="94" s="1"/>
  <c r="D77" i="94" s="1"/>
  <c r="D78" i="94" s="1"/>
  <c r="D79" i="94" s="1"/>
  <c r="D80" i="94" s="1"/>
  <c r="D81" i="94" s="1"/>
  <c r="D82" i="94" s="1"/>
  <c r="D83" i="94" s="1"/>
  <c r="D84" i="94" s="1"/>
  <c r="D85" i="94" s="1"/>
  <c r="D86" i="94" s="1"/>
  <c r="D87" i="94" s="1"/>
  <c r="D88" i="94" s="1"/>
  <c r="D89" i="94" s="1"/>
  <c r="D90" i="94" s="1"/>
  <c r="D91" i="94" s="1"/>
  <c r="D92" i="94" s="1"/>
  <c r="D93" i="94" s="1"/>
  <c r="D94" i="94" s="1"/>
  <c r="D95" i="94" s="1"/>
  <c r="D96" i="94" s="1"/>
  <c r="D97" i="94" s="1"/>
  <c r="D98" i="94" s="1"/>
  <c r="D99" i="94" s="1"/>
  <c r="D100" i="94" s="1"/>
  <c r="D101" i="94" s="1"/>
  <c r="D102" i="94" s="1"/>
  <c r="D103" i="94" s="1"/>
  <c r="D104" i="94" s="1"/>
  <c r="D105" i="94" s="1"/>
  <c r="D106" i="94" s="1"/>
  <c r="D107" i="94" s="1"/>
  <c r="D108" i="94" s="1"/>
  <c r="D109" i="94" s="1"/>
  <c r="D110" i="94" s="1"/>
  <c r="D111" i="94" s="1"/>
  <c r="D112" i="94" s="1"/>
  <c r="D113" i="94" s="1"/>
  <c r="D114" i="94" s="1"/>
  <c r="D115" i="94" s="1"/>
  <c r="D116" i="94" s="1"/>
  <c r="D117" i="94" s="1"/>
  <c r="D118" i="94" s="1"/>
  <c r="D119" i="94" s="1"/>
  <c r="D120" i="94" s="1"/>
  <c r="D121" i="94" s="1"/>
  <c r="D122" i="94" s="1"/>
  <c r="D123" i="94" s="1"/>
  <c r="D124" i="94" s="1"/>
  <c r="D125" i="94" s="1"/>
  <c r="D126" i="94" s="1"/>
  <c r="D127" i="94" s="1"/>
  <c r="D128" i="94" s="1"/>
  <c r="D129" i="94" s="1"/>
  <c r="D130" i="94" s="1"/>
  <c r="D131" i="94" s="1"/>
  <c r="D132" i="94" s="1"/>
  <c r="D133" i="94" s="1"/>
  <c r="D134" i="94" s="1"/>
  <c r="D135" i="94" s="1"/>
  <c r="D136" i="94" s="1"/>
  <c r="D137" i="94" s="1"/>
  <c r="D138" i="94" s="1"/>
  <c r="D139" i="94" s="1"/>
  <c r="D140" i="94" s="1"/>
  <c r="D141" i="94" s="1"/>
  <c r="D142" i="94" s="1"/>
  <c r="D143" i="94" s="1"/>
  <c r="D144" i="94" s="1"/>
  <c r="D145" i="94" s="1"/>
  <c r="D146" i="94" s="1"/>
  <c r="D147" i="94" s="1"/>
  <c r="D148" i="94" s="1"/>
  <c r="D149" i="94" s="1"/>
  <c r="D150" i="94" s="1"/>
  <c r="D151" i="94" s="1"/>
  <c r="D152" i="94" s="1"/>
  <c r="D153" i="94" s="1"/>
  <c r="D154" i="94" s="1"/>
  <c r="D155" i="94" s="1"/>
  <c r="D156" i="94" s="1"/>
  <c r="D157" i="94" s="1"/>
  <c r="D158" i="94" s="1"/>
  <c r="D159" i="94" s="1"/>
  <c r="D160" i="94" s="1"/>
  <c r="D161" i="94" s="1"/>
  <c r="D162" i="94" s="1"/>
  <c r="D163" i="94" s="1"/>
  <c r="D164" i="94" s="1"/>
  <c r="D165" i="94" s="1"/>
  <c r="D166" i="94" s="1"/>
  <c r="D167" i="94" s="1"/>
  <c r="D168" i="94" s="1"/>
  <c r="D169" i="94" s="1"/>
  <c r="D170" i="94" s="1"/>
  <c r="D171" i="94" s="1"/>
  <c r="D172" i="94" s="1"/>
  <c r="D173" i="94" s="1"/>
  <c r="D174" i="94" s="1"/>
  <c r="D175" i="94" s="1"/>
  <c r="D176" i="94" s="1"/>
  <c r="D177" i="94" s="1"/>
  <c r="D178" i="94" s="1"/>
  <c r="D179" i="94" s="1"/>
  <c r="D180" i="94" s="1"/>
  <c r="D181" i="94" s="1"/>
  <c r="D182" i="94" s="1"/>
  <c r="D183" i="94" s="1"/>
  <c r="D184" i="94" s="1"/>
  <c r="D185" i="94" s="1"/>
  <c r="D186" i="94" s="1"/>
  <c r="D187" i="94" s="1"/>
  <c r="D188" i="94" s="1"/>
  <c r="D189" i="94" s="1"/>
  <c r="D190" i="94" s="1"/>
  <c r="D191" i="94" s="1"/>
  <c r="D192" i="94" s="1"/>
  <c r="D193" i="94" s="1"/>
  <c r="D194" i="94" s="1"/>
  <c r="D195" i="94" s="1"/>
  <c r="D196" i="94" s="1"/>
  <c r="D197" i="94" s="1"/>
  <c r="D198" i="94" s="1"/>
  <c r="D199" i="94" s="1"/>
  <c r="D200" i="94" s="1"/>
  <c r="D201" i="94" s="1"/>
  <c r="D202" i="94" s="1"/>
  <c r="D203" i="94" s="1"/>
  <c r="D204" i="94" s="1"/>
  <c r="D205" i="94" s="1"/>
  <c r="D206" i="94" s="1"/>
  <c r="D207" i="94" s="1"/>
  <c r="D208" i="94" s="1"/>
  <c r="D209" i="94" s="1"/>
  <c r="D210" i="94" s="1"/>
  <c r="D211" i="94" s="1"/>
  <c r="D212" i="94" s="1"/>
  <c r="D213" i="94" s="1"/>
  <c r="D214" i="94" s="1"/>
  <c r="D215" i="94" s="1"/>
  <c r="D216" i="94" s="1"/>
  <c r="D217" i="94" s="1"/>
  <c r="D218" i="94" s="1"/>
  <c r="D219" i="94" s="1"/>
  <c r="D220" i="94" s="1"/>
  <c r="D221" i="94" s="1"/>
  <c r="D222" i="94" s="1"/>
  <c r="D223" i="94" s="1"/>
  <c r="D224" i="94" s="1"/>
  <c r="D225" i="94" s="1"/>
  <c r="D226" i="94" s="1"/>
  <c r="D227" i="94" s="1"/>
  <c r="D228" i="94" s="1"/>
  <c r="D229" i="94" s="1"/>
  <c r="D230" i="94" s="1"/>
  <c r="D231" i="94" s="1"/>
  <c r="D232" i="94" s="1"/>
  <c r="D233" i="94" s="1"/>
  <c r="D234" i="94" s="1"/>
  <c r="D235" i="94" s="1"/>
  <c r="D236" i="94" s="1"/>
  <c r="D237" i="94" s="1"/>
  <c r="D238" i="94" s="1"/>
  <c r="D239" i="94" s="1"/>
  <c r="D240" i="94" s="1"/>
  <c r="D241" i="94" s="1"/>
  <c r="D242" i="94" s="1"/>
  <c r="D243" i="94" s="1"/>
  <c r="D244" i="94" s="1"/>
  <c r="D245" i="94" s="1"/>
  <c r="D246" i="94" s="1"/>
  <c r="D247" i="94" s="1"/>
  <c r="D248" i="94" s="1"/>
  <c r="D249" i="94" s="1"/>
  <c r="D250" i="94" s="1"/>
  <c r="D251" i="94" s="1"/>
  <c r="D252" i="94" s="1"/>
  <c r="D253" i="94" s="1"/>
  <c r="D254" i="94" s="1"/>
  <c r="D255" i="94" s="1"/>
  <c r="D256" i="94" s="1"/>
  <c r="D257" i="94" s="1"/>
  <c r="D258" i="94" s="1"/>
  <c r="D259" i="94" s="1"/>
  <c r="D260" i="94" s="1"/>
  <c r="D261" i="94" s="1"/>
  <c r="D262" i="94" s="1"/>
  <c r="D263" i="94" s="1"/>
  <c r="D264" i="94" s="1"/>
  <c r="D265" i="94" s="1"/>
  <c r="D266" i="94" s="1"/>
  <c r="D267" i="94" s="1"/>
  <c r="D268" i="94" s="1"/>
  <c r="D269" i="94" s="1"/>
  <c r="D270" i="94" s="1"/>
  <c r="D271" i="94" s="1"/>
  <c r="D272" i="94" s="1"/>
  <c r="D273" i="94" s="1"/>
  <c r="D274" i="94" s="1"/>
  <c r="D275" i="94" s="1"/>
  <c r="D276" i="94" s="1"/>
  <c r="D277" i="94" s="1"/>
  <c r="D278" i="94" s="1"/>
  <c r="D279" i="94" s="1"/>
  <c r="D280" i="94" s="1"/>
  <c r="D281" i="94" s="1"/>
  <c r="D282" i="94" s="1"/>
  <c r="D283" i="94" s="1"/>
  <c r="D284" i="94" s="1"/>
  <c r="D285" i="94" s="1"/>
  <c r="D286" i="94" s="1"/>
  <c r="D287" i="94" s="1"/>
  <c r="D288" i="94" s="1"/>
  <c r="D289" i="94" s="1"/>
  <c r="D290" i="94" s="1"/>
  <c r="D291" i="94" s="1"/>
  <c r="D292" i="94" s="1"/>
  <c r="D293" i="94" s="1"/>
  <c r="D294" i="94" s="1"/>
  <c r="D295" i="94" s="1"/>
  <c r="D296" i="94" s="1"/>
  <c r="D297" i="94" s="1"/>
  <c r="D298" i="94" s="1"/>
  <c r="D299" i="94" s="1"/>
  <c r="D300" i="94" s="1"/>
  <c r="D301" i="94" s="1"/>
  <c r="D302" i="94" s="1"/>
  <c r="D303" i="94" s="1"/>
  <c r="D304" i="94" s="1"/>
  <c r="D305" i="94" s="1"/>
  <c r="C11" i="94"/>
  <c r="C12" i="94" s="1"/>
  <c r="C13" i="94" s="1"/>
  <c r="C14" i="94" s="1"/>
  <c r="C15" i="94" s="1"/>
  <c r="C16" i="94" s="1"/>
  <c r="C17" i="94" s="1"/>
  <c r="C18" i="94" s="1"/>
  <c r="C19" i="94" s="1"/>
  <c r="C20" i="94" s="1"/>
  <c r="C21" i="94" s="1"/>
  <c r="C22" i="94" s="1"/>
  <c r="C23" i="94" s="1"/>
  <c r="C24" i="94" s="1"/>
  <c r="C25" i="94" s="1"/>
  <c r="C26" i="94" s="1"/>
  <c r="C27" i="94" s="1"/>
  <c r="C28" i="94" s="1"/>
  <c r="C29" i="94" s="1"/>
  <c r="C30" i="94" s="1"/>
  <c r="C31" i="94" s="1"/>
  <c r="C32" i="94" s="1"/>
  <c r="C33" i="94" s="1"/>
  <c r="C34" i="94" s="1"/>
  <c r="C35" i="94" s="1"/>
  <c r="C36" i="94" s="1"/>
  <c r="C37" i="94" s="1"/>
  <c r="C38" i="94" s="1"/>
  <c r="C39" i="94" s="1"/>
  <c r="C40" i="94" s="1"/>
  <c r="C41" i="94" s="1"/>
  <c r="C42" i="94" s="1"/>
  <c r="C43" i="94" s="1"/>
  <c r="C44" i="94" s="1"/>
  <c r="C45" i="94" s="1"/>
  <c r="C46" i="94" s="1"/>
  <c r="C47" i="94" s="1"/>
  <c r="C48" i="94" s="1"/>
  <c r="C49" i="94" s="1"/>
  <c r="C50" i="94" s="1"/>
  <c r="C51" i="94" s="1"/>
  <c r="C52" i="94" s="1"/>
  <c r="C53" i="94" s="1"/>
  <c r="C54" i="94" s="1"/>
  <c r="C55" i="94" s="1"/>
  <c r="C56" i="94" s="1"/>
  <c r="C57" i="94" s="1"/>
  <c r="C58" i="94" s="1"/>
  <c r="C59" i="94" s="1"/>
  <c r="C60" i="94" s="1"/>
  <c r="C61" i="94" s="1"/>
  <c r="C62" i="94" s="1"/>
  <c r="C63" i="94" s="1"/>
  <c r="C64" i="94" s="1"/>
  <c r="C65" i="94" s="1"/>
  <c r="C66" i="94" s="1"/>
  <c r="C67" i="94" s="1"/>
  <c r="C68" i="94" s="1"/>
  <c r="C69" i="94" s="1"/>
  <c r="C70" i="94" s="1"/>
  <c r="C71" i="94" s="1"/>
  <c r="C72" i="94" s="1"/>
  <c r="C73" i="94" s="1"/>
  <c r="C74" i="94" s="1"/>
  <c r="C75" i="94" s="1"/>
  <c r="C76" i="94" s="1"/>
  <c r="C77" i="94" s="1"/>
  <c r="C78" i="94" s="1"/>
  <c r="C79" i="94" s="1"/>
  <c r="C80" i="94" s="1"/>
  <c r="C81" i="94" s="1"/>
  <c r="C82" i="94" s="1"/>
  <c r="C83" i="94" s="1"/>
  <c r="C84" i="94" s="1"/>
  <c r="C85" i="94" s="1"/>
  <c r="C86" i="94" s="1"/>
  <c r="C87" i="94" s="1"/>
  <c r="C88" i="94" s="1"/>
  <c r="C89" i="94" s="1"/>
  <c r="C90" i="94" s="1"/>
  <c r="C91" i="94" s="1"/>
  <c r="C92" i="94" s="1"/>
  <c r="C93" i="94" s="1"/>
  <c r="C94" i="94" s="1"/>
  <c r="C95" i="94" s="1"/>
  <c r="C96" i="94" s="1"/>
  <c r="C97" i="94" s="1"/>
  <c r="C98" i="94" s="1"/>
  <c r="C99" i="94" s="1"/>
  <c r="C100" i="94" s="1"/>
  <c r="C101" i="94" s="1"/>
  <c r="C102" i="94" s="1"/>
  <c r="C103" i="94" s="1"/>
  <c r="C104" i="94" s="1"/>
  <c r="C105" i="94" s="1"/>
  <c r="C106" i="94" s="1"/>
  <c r="C107" i="94" s="1"/>
  <c r="C108" i="94" s="1"/>
  <c r="C109" i="94" s="1"/>
  <c r="C110" i="94" s="1"/>
  <c r="C111" i="94" s="1"/>
  <c r="C112" i="94" s="1"/>
  <c r="C113" i="94" s="1"/>
  <c r="C114" i="94" s="1"/>
  <c r="C115" i="94" s="1"/>
  <c r="C116" i="94" s="1"/>
  <c r="C117" i="94" s="1"/>
  <c r="C118" i="94" s="1"/>
  <c r="C119" i="94" s="1"/>
  <c r="C120" i="94" s="1"/>
  <c r="C121" i="94" s="1"/>
  <c r="C122" i="94" s="1"/>
  <c r="C123" i="94" s="1"/>
  <c r="C124" i="94" s="1"/>
  <c r="C125" i="94" s="1"/>
  <c r="C126" i="94" s="1"/>
  <c r="C127" i="94" s="1"/>
  <c r="C128" i="94" s="1"/>
  <c r="C129" i="94" s="1"/>
  <c r="C130" i="94" s="1"/>
  <c r="C131" i="94" s="1"/>
  <c r="C132" i="94" s="1"/>
  <c r="C133" i="94" s="1"/>
  <c r="C134" i="94" s="1"/>
  <c r="C135" i="94" s="1"/>
  <c r="C136" i="94" s="1"/>
  <c r="C137" i="94" s="1"/>
  <c r="C138" i="94" s="1"/>
  <c r="C139" i="94" s="1"/>
  <c r="C140" i="94" s="1"/>
  <c r="C141" i="94" s="1"/>
  <c r="C142" i="94" s="1"/>
  <c r="C143" i="94" s="1"/>
  <c r="C144" i="94" s="1"/>
  <c r="C145" i="94" s="1"/>
  <c r="C146" i="94" s="1"/>
  <c r="C147" i="94" s="1"/>
  <c r="C148" i="94" s="1"/>
  <c r="C149" i="94" s="1"/>
  <c r="C150" i="94" s="1"/>
  <c r="C151" i="94" s="1"/>
  <c r="C152" i="94" s="1"/>
  <c r="C153" i="94" s="1"/>
  <c r="C154" i="94" s="1"/>
  <c r="C155" i="94" s="1"/>
  <c r="C156" i="94" s="1"/>
  <c r="C157" i="94" s="1"/>
  <c r="C158" i="94" s="1"/>
  <c r="C159" i="94" s="1"/>
  <c r="C160" i="94" s="1"/>
  <c r="C161" i="94" s="1"/>
  <c r="C162" i="94" s="1"/>
  <c r="C163" i="94" s="1"/>
  <c r="C164" i="94" s="1"/>
  <c r="C165" i="94" s="1"/>
  <c r="C166" i="94" s="1"/>
  <c r="C167" i="94" s="1"/>
  <c r="C168" i="94" s="1"/>
  <c r="C169" i="94" s="1"/>
  <c r="C170" i="94" s="1"/>
  <c r="C171" i="94" s="1"/>
  <c r="C172" i="94" s="1"/>
  <c r="C173" i="94" s="1"/>
  <c r="C174" i="94" s="1"/>
  <c r="C175" i="94" s="1"/>
  <c r="C176" i="94" s="1"/>
  <c r="C177" i="94" s="1"/>
  <c r="C178" i="94" s="1"/>
  <c r="C179" i="94" s="1"/>
  <c r="C180" i="94" s="1"/>
  <c r="C181" i="94" s="1"/>
  <c r="C182" i="94" s="1"/>
  <c r="C183" i="94" s="1"/>
  <c r="C184" i="94" s="1"/>
  <c r="C185" i="94" s="1"/>
  <c r="C186" i="94" s="1"/>
  <c r="C187" i="94" s="1"/>
  <c r="C188" i="94" s="1"/>
  <c r="C189" i="94" s="1"/>
  <c r="C190" i="94" s="1"/>
  <c r="C191" i="94" s="1"/>
  <c r="C192" i="94" s="1"/>
  <c r="C193" i="94" s="1"/>
  <c r="C194" i="94" s="1"/>
  <c r="C195" i="94" s="1"/>
  <c r="C196" i="94" s="1"/>
  <c r="C197" i="94" s="1"/>
  <c r="C198" i="94" s="1"/>
  <c r="C199" i="94" s="1"/>
  <c r="C200" i="94" s="1"/>
  <c r="C201" i="94" s="1"/>
  <c r="C202" i="94" s="1"/>
  <c r="C203" i="94" s="1"/>
  <c r="C204" i="94" s="1"/>
  <c r="C205" i="94" s="1"/>
  <c r="C206" i="94" s="1"/>
  <c r="C207" i="94" s="1"/>
  <c r="C208" i="94" s="1"/>
  <c r="C209" i="94" s="1"/>
  <c r="C210" i="94" s="1"/>
  <c r="C211" i="94" s="1"/>
  <c r="C212" i="94" s="1"/>
  <c r="C213" i="94" s="1"/>
  <c r="C214" i="94" s="1"/>
  <c r="C215" i="94" s="1"/>
  <c r="C216" i="94" s="1"/>
  <c r="C217" i="94" s="1"/>
  <c r="C218" i="94" s="1"/>
  <c r="C219" i="94" s="1"/>
  <c r="C220" i="94" s="1"/>
  <c r="C221" i="94" s="1"/>
  <c r="C222" i="94" s="1"/>
  <c r="C223" i="94" s="1"/>
  <c r="C224" i="94" s="1"/>
  <c r="C225" i="94" s="1"/>
  <c r="C226" i="94" s="1"/>
  <c r="C227" i="94" s="1"/>
  <c r="C228" i="94" s="1"/>
  <c r="C229" i="94" s="1"/>
  <c r="C230" i="94" s="1"/>
  <c r="C231" i="94" s="1"/>
  <c r="C232" i="94" s="1"/>
  <c r="C233" i="94" s="1"/>
  <c r="C234" i="94" s="1"/>
  <c r="C235" i="94" s="1"/>
  <c r="C236" i="94" s="1"/>
  <c r="C237" i="94" s="1"/>
  <c r="C238" i="94" s="1"/>
  <c r="C239" i="94" s="1"/>
  <c r="C240" i="94" s="1"/>
  <c r="C241" i="94" s="1"/>
  <c r="C242" i="94" s="1"/>
  <c r="C243" i="94" s="1"/>
  <c r="C244" i="94" s="1"/>
  <c r="C245" i="94" s="1"/>
  <c r="C246" i="94" s="1"/>
  <c r="C247" i="94" s="1"/>
  <c r="C248" i="94" s="1"/>
  <c r="C249" i="94" s="1"/>
  <c r="C250" i="94" s="1"/>
  <c r="C251" i="94" s="1"/>
  <c r="C252" i="94" s="1"/>
  <c r="C253" i="94" s="1"/>
  <c r="C254" i="94" s="1"/>
  <c r="C255" i="94" s="1"/>
  <c r="C256" i="94" s="1"/>
  <c r="C257" i="94" s="1"/>
  <c r="C258" i="94" s="1"/>
  <c r="C259" i="94" s="1"/>
  <c r="C260" i="94" s="1"/>
  <c r="C261" i="94" s="1"/>
  <c r="C262" i="94" s="1"/>
  <c r="C263" i="94" s="1"/>
  <c r="C264" i="94" s="1"/>
  <c r="C265" i="94" s="1"/>
  <c r="C266" i="94" s="1"/>
  <c r="C267" i="94" s="1"/>
  <c r="C268" i="94" s="1"/>
  <c r="C269" i="94" s="1"/>
  <c r="C270" i="94" s="1"/>
  <c r="C271" i="94" s="1"/>
  <c r="C272" i="94" s="1"/>
  <c r="C273" i="94" s="1"/>
  <c r="C274" i="94" s="1"/>
  <c r="C275" i="94" s="1"/>
  <c r="C276" i="94" s="1"/>
  <c r="C277" i="94" s="1"/>
  <c r="C278" i="94" s="1"/>
  <c r="C279" i="94" s="1"/>
  <c r="C280" i="94" s="1"/>
  <c r="C281" i="94" s="1"/>
  <c r="C282" i="94" s="1"/>
  <c r="C283" i="94" s="1"/>
  <c r="C284" i="94" s="1"/>
  <c r="C285" i="94" s="1"/>
  <c r="C286" i="94" s="1"/>
  <c r="C287" i="94" s="1"/>
  <c r="C288" i="94" s="1"/>
  <c r="C289" i="94" s="1"/>
  <c r="C290" i="94" s="1"/>
  <c r="C291" i="94" s="1"/>
  <c r="C292" i="94" s="1"/>
  <c r="C293" i="94" s="1"/>
  <c r="C294" i="94" s="1"/>
  <c r="C295" i="94" s="1"/>
  <c r="C296" i="94" s="1"/>
  <c r="C297" i="94" s="1"/>
  <c r="C298" i="94" s="1"/>
  <c r="C299" i="94" s="1"/>
  <c r="C300" i="94" s="1"/>
  <c r="C301" i="94" s="1"/>
  <c r="C302" i="94" s="1"/>
  <c r="C303" i="94" s="1"/>
  <c r="C304" i="94" s="1"/>
  <c r="C305" i="94" s="1"/>
  <c r="B11" i="94"/>
  <c r="F13" i="90" l="1"/>
  <c r="F12" i="90"/>
  <c r="F79" i="70" l="1"/>
  <c r="I39" i="86"/>
  <c r="I38" i="86"/>
  <c r="I40" i="86"/>
  <c r="I37" i="86"/>
  <c r="I31" i="86"/>
  <c r="I33" i="86"/>
  <c r="I32" i="86"/>
  <c r="I30" i="86"/>
  <c r="I57" i="86"/>
  <c r="I58" i="86"/>
  <c r="I27" i="86"/>
  <c r="I28" i="86"/>
  <c r="I29" i="86"/>
  <c r="I52" i="86"/>
  <c r="I20" i="86"/>
  <c r="I21" i="86"/>
  <c r="I22" i="86"/>
  <c r="I15" i="86"/>
  <c r="I14" i="86"/>
  <c r="I17" i="86" s="1"/>
  <c r="K15" i="90"/>
  <c r="A15" i="90"/>
  <c r="K14" i="90"/>
  <c r="F118" i="70" s="1"/>
  <c r="A14" i="90"/>
  <c r="J13" i="90"/>
  <c r="O13" i="90" s="1"/>
  <c r="A13" i="90"/>
  <c r="J12" i="90"/>
  <c r="O12" i="90" s="1"/>
  <c r="A12" i="90"/>
  <c r="J11" i="90"/>
  <c r="O11" i="90" s="1"/>
  <c r="A11" i="90"/>
  <c r="G10" i="90"/>
  <c r="K10" i="90" s="1"/>
  <c r="F29" i="70" s="1"/>
  <c r="A10" i="90"/>
  <c r="G9" i="90"/>
  <c r="K9" i="90" s="1"/>
  <c r="F158" i="70" s="1"/>
  <c r="A9" i="90"/>
  <c r="F39" i="70" l="1"/>
  <c r="F75" i="70"/>
  <c r="F119" i="70"/>
  <c r="F74" i="70"/>
  <c r="F56" i="70"/>
  <c r="F138" i="70"/>
  <c r="F40" i="70"/>
  <c r="G11" i="90"/>
  <c r="K11" i="90" s="1"/>
  <c r="F120" i="70" l="1"/>
  <c r="F77" i="70"/>
  <c r="G12" i="90" l="1"/>
  <c r="K12" i="90" s="1"/>
  <c r="G13" i="90"/>
  <c r="K13" i="90" s="1"/>
  <c r="F76" i="70" l="1"/>
  <c r="F41" i="70"/>
  <c r="F121" i="70"/>
  <c r="F78" i="70"/>
  <c r="I8" i="86" l="1"/>
  <c r="I19" i="86"/>
  <c r="I24" i="86" s="1"/>
  <c r="I9" i="86"/>
  <c r="I12" i="86" l="1"/>
  <c r="D4" i="36" s="1"/>
  <c r="H4" i="36" s="1"/>
  <c r="I26" i="86"/>
  <c r="D5" i="36" l="1"/>
  <c r="D6" i="36" l="1"/>
  <c r="J6" i="36" s="1"/>
  <c r="I5" i="36"/>
  <c r="I35" i="86" l="1"/>
  <c r="D7" i="36" s="1"/>
  <c r="I44" i="86"/>
  <c r="I42" i="86"/>
  <c r="D8" i="36" l="1"/>
  <c r="J8" i="36" s="1"/>
  <c r="I7" i="36"/>
  <c r="D9" i="36"/>
  <c r="I45" i="86"/>
  <c r="D10" i="36" l="1"/>
  <c r="J10" i="36" s="1"/>
  <c r="I9" i="36"/>
  <c r="I51" i="86"/>
  <c r="I54" i="86" s="1"/>
  <c r="I46" i="86"/>
  <c r="D13" i="36" l="1"/>
  <c r="I47" i="86"/>
  <c r="I63" i="86"/>
  <c r="I56" i="86"/>
  <c r="I60" i="86" s="1"/>
  <c r="I49" i="86" l="1"/>
  <c r="D11" i="36" s="1"/>
  <c r="D15" i="36"/>
  <c r="D14" i="36"/>
  <c r="J14" i="36" s="1"/>
  <c r="I13" i="36"/>
  <c r="D16" i="36" l="1"/>
  <c r="J16" i="36" s="1"/>
  <c r="I15" i="36"/>
  <c r="D12" i="36"/>
  <c r="J12" i="36" s="1"/>
  <c r="I11" i="36"/>
  <c r="G165" i="70" l="1"/>
  <c r="F108" i="70"/>
  <c r="G108" i="70" s="1"/>
  <c r="F106" i="70"/>
  <c r="G106" i="70" s="1"/>
  <c r="F105" i="70"/>
  <c r="G105" i="70" s="1"/>
  <c r="F103" i="70"/>
  <c r="G79" i="70"/>
  <c r="G103" i="70" l="1"/>
  <c r="G168" i="70" l="1"/>
  <c r="G167" i="70"/>
  <c r="G164" i="70"/>
  <c r="G163" i="70"/>
  <c r="G161" i="70"/>
  <c r="G147" i="70"/>
  <c r="G146" i="70"/>
  <c r="G144" i="70"/>
  <c r="G143" i="70"/>
  <c r="G141" i="70"/>
  <c r="G128" i="70"/>
  <c r="G127" i="70"/>
  <c r="G122" i="70"/>
  <c r="G84" i="70"/>
  <c r="G82" i="70"/>
  <c r="G81" i="70"/>
  <c r="G60" i="70"/>
  <c r="G59" i="70"/>
  <c r="G57" i="70"/>
  <c r="G48" i="70"/>
  <c r="G47" i="70"/>
  <c r="G45" i="70"/>
  <c r="G44" i="70"/>
  <c r="G42" i="70"/>
  <c r="G27" i="70"/>
  <c r="G17" i="70"/>
  <c r="G15" i="70"/>
  <c r="G18" i="70" l="1"/>
  <c r="G19" i="70" s="1"/>
  <c r="G20" i="70" s="1"/>
  <c r="G21" i="70" s="1"/>
  <c r="G29" i="70" l="1"/>
  <c r="G30" i="70" s="1"/>
  <c r="G31" i="70" l="1"/>
  <c r="F99" i="70"/>
  <c r="G99" i="70" s="1"/>
  <c r="G40" i="70"/>
  <c r="F98" i="70"/>
  <c r="G98" i="70" s="1"/>
  <c r="G39" i="70"/>
  <c r="G56" i="70"/>
  <c r="G61" i="70" s="1"/>
  <c r="G62" i="70" s="1"/>
  <c r="G63" i="70" s="1"/>
  <c r="G32" i="70" l="1"/>
  <c r="G33" i="70" s="1"/>
  <c r="K17" i="86" s="1"/>
  <c r="M17" i="86" s="1"/>
  <c r="G119" i="70"/>
  <c r="G75" i="70"/>
  <c r="G74" i="70"/>
  <c r="F137" i="70"/>
  <c r="G118" i="70"/>
  <c r="M63" i="86" l="1"/>
  <c r="G138" i="70"/>
  <c r="G158" i="70"/>
  <c r="G137" i="70"/>
  <c r="F157" i="70"/>
  <c r="G157" i="70" s="1"/>
  <c r="M12" i="86" l="1"/>
  <c r="K18" i="36" l="1"/>
  <c r="K20" i="36" s="1"/>
  <c r="F100" i="70" l="1"/>
  <c r="G41" i="70"/>
  <c r="F102" i="70"/>
  <c r="G102" i="70" s="1"/>
  <c r="F101" i="70"/>
  <c r="G101" i="70" l="1"/>
  <c r="G125" i="70"/>
  <c r="G100" i="70"/>
  <c r="G124" i="70"/>
  <c r="F139" i="70"/>
  <c r="G120" i="70"/>
  <c r="G78" i="70"/>
  <c r="F49" i="70"/>
  <c r="G49" i="70" s="1"/>
  <c r="G50" i="70" s="1"/>
  <c r="G77" i="70"/>
  <c r="F140" i="70"/>
  <c r="G121" i="70"/>
  <c r="G76" i="70"/>
  <c r="H18" i="36"/>
  <c r="H20" i="36" s="1"/>
  <c r="F109" i="70" l="1"/>
  <c r="G109" i="70" s="1"/>
  <c r="G110" i="70" s="1"/>
  <c r="G111" i="70" s="1"/>
  <c r="G112" i="70" s="1"/>
  <c r="K42" i="86" s="1"/>
  <c r="F85" i="70"/>
  <c r="G85" i="70" s="1"/>
  <c r="G51" i="70"/>
  <c r="G52" i="70" s="1"/>
  <c r="K24" i="86" s="1"/>
  <c r="G139" i="70"/>
  <c r="F159" i="70"/>
  <c r="G159" i="70" s="1"/>
  <c r="G140" i="70"/>
  <c r="F160" i="70"/>
  <c r="G160" i="70" s="1"/>
  <c r="F129" i="70"/>
  <c r="J18" i="36"/>
  <c r="J20" i="36" s="1"/>
  <c r="I18" i="36"/>
  <c r="I20" i="36" s="1"/>
  <c r="G129" i="70" l="1"/>
  <c r="G130" i="70" s="1"/>
  <c r="G131" i="70" s="1"/>
  <c r="G132" i="70" s="1"/>
  <c r="K49" i="86" s="1"/>
  <c r="G86" i="70"/>
  <c r="G87" i="70" s="1"/>
  <c r="G88" i="70" s="1"/>
  <c r="K35" i="86" s="1"/>
  <c r="F148" i="70"/>
  <c r="F169" i="70"/>
  <c r="H21" i="36"/>
  <c r="H22" i="36" s="1"/>
  <c r="K10" i="33" s="1"/>
  <c r="M10" i="33" s="1"/>
  <c r="G169" i="70" l="1"/>
  <c r="G170" i="70" s="1"/>
  <c r="G171" i="70" s="1"/>
  <c r="G172" i="70" s="1"/>
  <c r="K60" i="86" s="1"/>
  <c r="G148" i="70"/>
  <c r="G149" i="70" s="1"/>
  <c r="G150" i="70" s="1"/>
  <c r="G151" i="70" s="1"/>
  <c r="K54" i="86" s="1"/>
  <c r="M60" i="86" l="1"/>
  <c r="M24" i="86"/>
  <c r="M49" i="86" l="1"/>
  <c r="M54" i="86"/>
  <c r="M35" i="86"/>
  <c r="M65" i="86" s="1"/>
  <c r="M42" i="86"/>
  <c r="K7" i="33" l="1"/>
  <c r="M7" i="33" s="1"/>
  <c r="M9" i="44"/>
  <c r="M11" i="44" l="1"/>
  <c r="K8" i="33" l="1"/>
  <c r="M8" i="33" s="1"/>
  <c r="M9" i="33" s="1"/>
  <c r="M11" i="33" s="1"/>
  <c r="L4" i="44"/>
  <c r="M13" i="33" l="1"/>
  <c r="M12" i="33"/>
  <c r="M14" i="33"/>
  <c r="N15" i="33" l="1"/>
  <c r="M15" i="33" s="1"/>
  <c r="M16" i="33" s="1"/>
</calcChain>
</file>

<file path=xl/sharedStrings.xml><?xml version="1.0" encoding="utf-8"?>
<sst xmlns="http://schemas.openxmlformats.org/spreadsheetml/2006/main" count="592" uniqueCount="260">
  <si>
    <t>Unit</t>
  </si>
  <si>
    <t>Gravel</t>
  </si>
  <si>
    <t>Metal</t>
  </si>
  <si>
    <t>Sand</t>
  </si>
  <si>
    <t>Sl. No.</t>
  </si>
  <si>
    <t>Lead in KM</t>
  </si>
  <si>
    <t>Cement</t>
  </si>
  <si>
    <t>Index Code</t>
  </si>
  <si>
    <t>Description of item</t>
  </si>
  <si>
    <t>Qty</t>
  </si>
  <si>
    <t>Mate</t>
  </si>
  <si>
    <t>day</t>
  </si>
  <si>
    <t>hour</t>
  </si>
  <si>
    <t>Total</t>
  </si>
  <si>
    <t>a)  Labour</t>
  </si>
  <si>
    <t>b) Machinery</t>
  </si>
  <si>
    <t>Unit = cum</t>
  </si>
  <si>
    <t>Mazdoor (Unskilled)</t>
  </si>
  <si>
    <t>-</t>
  </si>
  <si>
    <t>t</t>
  </si>
  <si>
    <t>Excavation for Structures</t>
  </si>
  <si>
    <t>Excavation of structures:</t>
  </si>
  <si>
    <t>Note : Classifications of Earth Work Specification are as per 302.2.1(a) of MORD and 301.2.1 of MORT&amp;H</t>
  </si>
  <si>
    <t>Ordinary soil</t>
  </si>
  <si>
    <t xml:space="preserve">Mechanical Means </t>
  </si>
  <si>
    <t>Upto 3 m depth</t>
  </si>
  <si>
    <t>Taking output = 240 cum</t>
  </si>
  <si>
    <t>Hydraulic Excavator 1 cum bucket capacity</t>
  </si>
  <si>
    <t>Cost for 240 cum = a+b+c+d</t>
  </si>
  <si>
    <t>Rate per cum = /240</t>
  </si>
  <si>
    <t>b) Material</t>
  </si>
  <si>
    <t>RBR-FNDN-4</t>
  </si>
  <si>
    <t>P.C.C grade M 10</t>
  </si>
  <si>
    <t>Nominal mix 1:3:6</t>
  </si>
  <si>
    <t>(a) Material</t>
  </si>
  <si>
    <t>Coarse sand</t>
  </si>
  <si>
    <t>40 mm aggregate</t>
  </si>
  <si>
    <t xml:space="preserve">(b) Labour </t>
  </si>
  <si>
    <t>Mason (1st Class)</t>
  </si>
  <si>
    <t>(c) Machinery</t>
  </si>
  <si>
    <t>Mechanical concrete mixer 0.4/0.28 cum capacity fitted with water measuring device and preferably also with load cell.</t>
  </si>
  <si>
    <t>Water tanker 6 kl capacity</t>
  </si>
  <si>
    <t>(d) Formwork @ 4% on cost of material, labour and machinery (a+b+c)</t>
  </si>
  <si>
    <t>Rate per cum = a+b+c+d+e+f</t>
  </si>
  <si>
    <t>Unit = t</t>
  </si>
  <si>
    <t>Binding wire</t>
  </si>
  <si>
    <t>kg</t>
  </si>
  <si>
    <t>Rate per t = a+b+c+d</t>
  </si>
  <si>
    <t>20 mm aggregate</t>
  </si>
  <si>
    <t>10 mm aggregate</t>
  </si>
  <si>
    <t>Concrete mixer 0.4/0.28 cum capacity</t>
  </si>
  <si>
    <t>(d) Formwork @ 10% on cost of material, labour and machinery (a+b+c)</t>
  </si>
  <si>
    <t>HYSD bars including 5 per cent overlaps and wastage</t>
  </si>
  <si>
    <t>(b) Labour for cutting, bending, shifting to site, tying, and placing in position</t>
  </si>
  <si>
    <t>S. No.</t>
  </si>
  <si>
    <t>Amount</t>
  </si>
  <si>
    <t>cum</t>
  </si>
  <si>
    <t>Units</t>
  </si>
  <si>
    <t xml:space="preserve"> </t>
  </si>
  <si>
    <t>Rate</t>
  </si>
  <si>
    <t>Cum</t>
  </si>
  <si>
    <t xml:space="preserve">Name of the work : </t>
  </si>
  <si>
    <t>Name of the Material</t>
  </si>
  <si>
    <t>Name of the Quarry</t>
  </si>
  <si>
    <t>Conveyance charges</t>
  </si>
  <si>
    <t>Initial cost</t>
  </si>
  <si>
    <t>Blastering charges</t>
  </si>
  <si>
    <t>25% HBG MC Charges</t>
  </si>
  <si>
    <t>Lead in Km</t>
  </si>
  <si>
    <t>1 Cum</t>
  </si>
  <si>
    <t>Local</t>
  </si>
  <si>
    <t>Certified that the above leads are correct to the best of my knowledge.</t>
  </si>
  <si>
    <t>As per Machinery</t>
  </si>
  <si>
    <t>Earth/Sand/Gravel</t>
  </si>
  <si>
    <t>Initial lead Rete</t>
  </si>
  <si>
    <t>Name of the Work:</t>
  </si>
  <si>
    <t>40 mm HBG Metal</t>
  </si>
  <si>
    <t>vvvvvvvvvvvvvvvvvvvvvvvvvvvvvvvvvvvvvvvvvvvvvvvvvvvvvvvvvvvvvvvvvvvvvvvvvvvvvvvvvvvvvvvvvvvvvvvvvvvvvvvvvvvvvvvvvvvvvvvvvvvvvvvvvvvvvvvvvvvvvvvvvvvvvvvvvvvvvvvvvvvvvvvvvvvvvvvvvvvvvvvvvvvvvvvvvvvvvvvvvvvvvvvvvvvvvvvvvvvvvvvvvvvvvvvvvvvvvvvvvvvvvvvvvvvvvvvvvvvvvvvvvvvvvvvvvvvvvvvvvv</t>
  </si>
  <si>
    <t>PANCHAYATI RAJ ENGINEERING DEPARTMENT</t>
  </si>
  <si>
    <t>NAME OF THE WORK</t>
  </si>
  <si>
    <t>:</t>
  </si>
  <si>
    <t>ESTIMATE COST             Rs</t>
  </si>
  <si>
    <t>GRANT</t>
  </si>
  <si>
    <t>NAME OF THE MANDAL</t>
  </si>
  <si>
    <t>NAME OF THE SUB.DIVISION.</t>
  </si>
  <si>
    <t>NAME OF THE DIVISION</t>
  </si>
  <si>
    <t>NAME OF THE CIRCLE</t>
  </si>
  <si>
    <t>ONGOLE</t>
  </si>
  <si>
    <t>NAME OF THE DISTRICT</t>
  </si>
  <si>
    <t xml:space="preserve">PRAKASAM </t>
  </si>
  <si>
    <t>SPECIFICATION REPORT</t>
  </si>
  <si>
    <t>Deputy Executive Engineer</t>
  </si>
  <si>
    <t>Veligandla</t>
  </si>
  <si>
    <t>B</t>
  </si>
  <si>
    <t>Name of the wok:</t>
  </si>
  <si>
    <t>Est.Cost:-Rs</t>
  </si>
  <si>
    <t>S.No</t>
  </si>
  <si>
    <t>Description of Item</t>
  </si>
  <si>
    <t>No</t>
  </si>
  <si>
    <t>Measurements</t>
  </si>
  <si>
    <t>Quantity</t>
  </si>
  <si>
    <t>Per</t>
  </si>
  <si>
    <t>Amount in Rs</t>
  </si>
  <si>
    <t>Length</t>
  </si>
  <si>
    <t>Breadth</t>
  </si>
  <si>
    <t>depth</t>
  </si>
  <si>
    <t>1No</t>
  </si>
  <si>
    <t>Provision for QC charges @ 0.50%</t>
  </si>
  <si>
    <t>Total:-</t>
  </si>
  <si>
    <t>Name of the Work</t>
  </si>
  <si>
    <t>x</t>
  </si>
  <si>
    <t>1Cum</t>
  </si>
  <si>
    <t>MT</t>
  </si>
  <si>
    <t>Earth</t>
  </si>
  <si>
    <t>=</t>
  </si>
  <si>
    <t>Earthwork</t>
  </si>
  <si>
    <t>M-10 (1:3:6)</t>
  </si>
  <si>
    <t>M-15 (1:2.5:5)</t>
  </si>
  <si>
    <t>Or</t>
  </si>
  <si>
    <t>Provision for seigneorage charges</t>
  </si>
  <si>
    <t xml:space="preserve">                             Specification Report to accompany the estimate for the work "</t>
  </si>
  <si>
    <t>DETAILED CUM ABSTRACT ESTIMATE</t>
  </si>
  <si>
    <t>PIU (PR) Sub Division</t>
  </si>
  <si>
    <t>Barbender</t>
  </si>
  <si>
    <t>RBR-FNDN-2</t>
  </si>
  <si>
    <t>Sand filling</t>
  </si>
  <si>
    <t xml:space="preserve">Sand </t>
  </si>
  <si>
    <t>Road furniture</t>
  </si>
  <si>
    <t>vvvvvvvvvvvvvvvvvvvvvvvvvvvvvvvvvvvvvvvvvvvvvvvvvvvvvvvvvvvvvvvvvv</t>
  </si>
  <si>
    <t>vvvvvvvvvVvvvvvvvvvvvvvvvvvvvvvvvvvvvvvvvvvvvvvvvvvvvvvvvvvvv</t>
  </si>
  <si>
    <t>GENETAL ABSTRACT</t>
  </si>
  <si>
    <t>K.Bitragunta</t>
  </si>
  <si>
    <t xml:space="preserve"> Overheads &amp; Contractors Profit @13.615%</t>
  </si>
  <si>
    <t>RBR-FNDN-1 (B)</t>
  </si>
  <si>
    <t>Sand for Filling</t>
  </si>
  <si>
    <t>Sand for concrete</t>
  </si>
  <si>
    <t>water</t>
  </si>
  <si>
    <t>Kl</t>
  </si>
  <si>
    <t>RBR-FNDN-7</t>
  </si>
  <si>
    <t>Supplying, fitting and placing HYSD bar reinforcement in foundation complete as per drawings and technical specifications Clauses 1000 and 1202  MORD &amp; 1100, 1600 MORTH for Bars below 36 mm dia including over laps and wastage, where they are not welded.</t>
  </si>
  <si>
    <t>Generator 30 KVA</t>
  </si>
  <si>
    <t>R.C.C grade M 25 Design mix</t>
  </si>
  <si>
    <t>RBR-SBST-1</t>
  </si>
  <si>
    <t>SEIGNEORAGE STATEMENT</t>
  </si>
  <si>
    <t>M-25 (bed blocks)</t>
  </si>
  <si>
    <t>M-25 (Deck slab)</t>
  </si>
  <si>
    <t>M-30 (Wearing coat)</t>
  </si>
  <si>
    <t>Estt. Rs.</t>
  </si>
  <si>
    <t>Sand for Concrete</t>
  </si>
  <si>
    <t>RBR-SBST-5 i</t>
  </si>
  <si>
    <r>
      <t>Plain cement concrete</t>
    </r>
    <r>
      <rPr>
        <b/>
        <sz val="10"/>
        <rFont val="Calibri"/>
        <family val="2"/>
        <scheme val="minor"/>
      </rPr>
      <t xml:space="preserve"> M 15 grade  using 40,20 &amp; 10mm metal mechanically mixed</t>
    </r>
    <r>
      <rPr>
        <sz val="10"/>
        <rFont val="Calibri"/>
        <family val="2"/>
        <scheme val="minor"/>
      </rPr>
      <t xml:space="preserve"> in </t>
    </r>
    <r>
      <rPr>
        <b/>
        <sz val="10"/>
        <rFont val="Calibri"/>
        <family val="2"/>
        <scheme val="minor"/>
      </rPr>
      <t>Open foundations</t>
    </r>
    <r>
      <rPr>
        <sz val="10"/>
        <rFont val="Calibri"/>
        <family val="2"/>
        <scheme val="minor"/>
      </rPr>
      <t xml:space="preserve"> complete as per drawings and technical specification Clauses 802, 804, 805, 806, 807, 1202 and 1204 MORD and 1500, 1700 &amp; 2200 MORTH </t>
    </r>
  </si>
  <si>
    <t>Head walls of pipe culverts &amp; footings of slab culverts &amp; side walls of drain</t>
  </si>
  <si>
    <r>
      <t>Note : Water for concrete :</t>
    </r>
    <r>
      <rPr>
        <sz val="8"/>
        <rFont val="Arial"/>
        <family val="2"/>
      </rPr>
      <t xml:space="preserve"> A provision for cost of water may be added at 1.2 kl / 1 cum (including curing  purpose) keeping the site conditions</t>
    </r>
  </si>
  <si>
    <r>
      <t xml:space="preserve">Coarse Aggregate : </t>
    </r>
    <r>
      <rPr>
        <sz val="8"/>
        <rFont val="Arial"/>
        <family val="2"/>
      </rPr>
      <t>Single grade nominal size can also be used instead of graded metal, keeping the site conditions in view</t>
    </r>
  </si>
  <si>
    <t>For height upto 5 m</t>
  </si>
  <si>
    <t xml:space="preserve">P.C.C grade M 15 </t>
  </si>
  <si>
    <t>Nominal mix (1:2.5:5) using CC Mixer (MORD)</t>
  </si>
  <si>
    <t>Water</t>
  </si>
  <si>
    <t>Ltr</t>
  </si>
  <si>
    <t>Rate per cum = a+b+c+d</t>
  </si>
  <si>
    <t xml:space="preserve">(d) Formwork @ 4% </t>
  </si>
  <si>
    <r>
      <t>Plain cement concrete</t>
    </r>
    <r>
      <rPr>
        <b/>
        <sz val="10"/>
        <rFont val="Calibri"/>
        <family val="2"/>
        <scheme val="minor"/>
      </rPr>
      <t xml:space="preserve"> M 15 grade  using 40,20 &amp; 10mm metal mechanically mixed</t>
    </r>
    <r>
      <rPr>
        <sz val="10"/>
        <rFont val="Calibri"/>
        <family val="2"/>
        <scheme val="minor"/>
      </rPr>
      <t xml:space="preserve"> in </t>
    </r>
    <r>
      <rPr>
        <b/>
        <sz val="10"/>
        <rFont val="Calibri"/>
        <family val="2"/>
        <scheme val="minor"/>
      </rPr>
      <t>Substructure</t>
    </r>
    <r>
      <rPr>
        <sz val="10"/>
        <rFont val="Calibri"/>
        <family val="2"/>
        <scheme val="minor"/>
      </rPr>
      <t xml:space="preserve"> complete as per drawings and technical specification Clauses 802, 804, 805, 806, 807, 1202 and 1204 MORD and 1500, 1700 &amp; 2200 MORTH </t>
    </r>
  </si>
  <si>
    <t>For Abutments &amp; wing walls of slab culvert, Retaining walls</t>
  </si>
  <si>
    <t xml:space="preserve">(d) Formwork @ 10% </t>
  </si>
  <si>
    <t>RBR-SBST-5 VI</t>
  </si>
  <si>
    <t xml:space="preserve">(d) Formwork @ 20% </t>
  </si>
  <si>
    <t>Mazdoor (Unskilled) for cleaing deck slab</t>
  </si>
  <si>
    <t xml:space="preserve">(d) Formwork @ 3% </t>
  </si>
  <si>
    <r>
      <t xml:space="preserve">Providing and laying reinforced cement concrete M30 grade (1:1.5:2) </t>
    </r>
    <r>
      <rPr>
        <b/>
        <sz val="10"/>
        <rFont val="Calibri"/>
        <family val="2"/>
        <scheme val="minor"/>
      </rPr>
      <t>for Wearing coat</t>
    </r>
    <r>
      <rPr>
        <sz val="10"/>
        <rFont val="Calibri"/>
        <family val="2"/>
        <scheme val="minor"/>
      </rPr>
      <t xml:space="preserve"> using 20 &amp; 10mm HBG metal meachanically mixed in superstructure as per drawing and technical speficiations clauses 800, 1205.4 and 1205.5 MORD sections 1500, 1600 &amp; 1700 MORTH</t>
    </r>
  </si>
  <si>
    <t xml:space="preserve">Providing and laying reinforced cement concrete M25 grade (Design mix) for Deck slab foundations using 20 &amp; 10 mm nominal size graded hard stone aggregates mechanically mixied placed in founation and compacted by vibration including curing for 14 days complete  as per drawing and technical specification clause 800, 1205.40 and 1205.50 MORD sections 1500, 1600 &amp; 1700 MORTH </t>
  </si>
  <si>
    <t xml:space="preserve">Providing and laying reinforced cement concrete M25 grade (Design mix) for bed blocks foundations using 20 &amp; 10 mm nominal size graded hard stone aggregates mechanically mixied placed in founation and compacted by vibration including curing for 14 days complete  as per drawing and technical specification clause 802, 803, 1202 &amp; 1203 MORD and 1500, 1700 &amp; 2100 MORTH </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</si>
  <si>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 ,</t>
  </si>
  <si>
    <t>Providing concrete for plain concrete M 10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 ,</t>
  </si>
  <si>
    <t xml:space="preserve">Plain cement concrete M 15 grade (Design mix) using 40,20 &amp; 10mm metal mechanically mixed in Substructures complete as per drawings and technical specification Clauses 802, 804, 805, 806, 807, 1202 and 1204 MORD and 1500, 1700 &amp; 2200 MORTH. </t>
  </si>
  <si>
    <t>Plain cement concrete M 15 grade (Design mix) using 40,20 &amp; 10mm metal mechanically mixed in Open foundations complete as per drawings and technical specification Clauses 802, 804, 805, 806, 807, 1202 and 1204 MORD and 1500, 1700 &amp; 2200 MORTH ,</t>
  </si>
  <si>
    <t xml:space="preserve">Providing and laying reinforced cement concrete M30 grade (1:1.5:2) for Wearing coat using 20 &amp; 10mm HBG metal meachanically mixed in superstructure as per drawing and technical speficiations clauses 800, 1205.4 and 1205.5 MORD sections 1500, 1600 &amp; 1700 MORTH  </t>
  </si>
  <si>
    <t>Provision for NAC charges @ 0.10%</t>
  </si>
  <si>
    <t>Wing walls</t>
  </si>
  <si>
    <t>SUB ESTIMATE</t>
  </si>
  <si>
    <t>Over Abutment</t>
  </si>
  <si>
    <t xml:space="preserve">Est. Cost Rs: </t>
  </si>
  <si>
    <t>CFMS Code</t>
  </si>
  <si>
    <t>ave total</t>
  </si>
  <si>
    <t>MAT-00027</t>
  </si>
  <si>
    <t>Local vagu</t>
  </si>
  <si>
    <t>MAT-00028</t>
  </si>
  <si>
    <t>Ramatherdham</t>
  </si>
  <si>
    <t>MAT-00218</t>
  </si>
  <si>
    <t>20mm HBG Metal</t>
  </si>
  <si>
    <t>MAT-00217</t>
  </si>
  <si>
    <t>10mm HBG Metal</t>
  </si>
  <si>
    <t>40mm HBG Metal</t>
  </si>
  <si>
    <t>MAT-00220</t>
  </si>
  <si>
    <t>MAT-00005</t>
  </si>
  <si>
    <t>1 MT</t>
  </si>
  <si>
    <t>MAT-00063</t>
  </si>
  <si>
    <t>Rate per 1 Cum</t>
  </si>
  <si>
    <t>Bricks</t>
  </si>
  <si>
    <t>For Raft</t>
  </si>
  <si>
    <t>For Wing walls</t>
  </si>
  <si>
    <t>Below Wings</t>
  </si>
  <si>
    <t>For Vent Portion</t>
  </si>
  <si>
    <t>For appron bed</t>
  </si>
  <si>
    <t>Sub Structure of Abutment</t>
  </si>
  <si>
    <t>Sub Structure of Piers</t>
  </si>
  <si>
    <t>For Piers Cut Waters</t>
  </si>
  <si>
    <t>For Wing walls upto Bed Block level</t>
  </si>
  <si>
    <t>Dirt walls over abutments</t>
  </si>
  <si>
    <t>Over Piers</t>
  </si>
  <si>
    <t>Over Piers Cut water</t>
  </si>
  <si>
    <t>For Deck Slab</t>
  </si>
  <si>
    <t>Guide Wall</t>
  </si>
  <si>
    <t>For Abutment 1st Step</t>
  </si>
  <si>
    <t>For Abutment 2nd Step</t>
  </si>
  <si>
    <t>For Abutment 3rd Step</t>
  </si>
  <si>
    <t>For Piers 1st Step</t>
  </si>
  <si>
    <t>For Piers 2nd Step</t>
  </si>
  <si>
    <t>Appron Retaing wall</t>
  </si>
  <si>
    <t xml:space="preserve">Over Deck Slab </t>
  </si>
  <si>
    <t>Vent Portion</t>
  </si>
  <si>
    <t>Over Appron</t>
  </si>
  <si>
    <t>1.20+1.05/
2</t>
  </si>
  <si>
    <t>1.95+1.35/
2</t>
  </si>
  <si>
    <t>0.75+0.45/
2</t>
  </si>
  <si>
    <t>1.35+0.45/
2</t>
  </si>
  <si>
    <t>(1.30+0.70)/
2</t>
  </si>
  <si>
    <t>(1.05+0.90)/
2</t>
  </si>
  <si>
    <t>(1.05+0.90)
2</t>
  </si>
  <si>
    <t>DETAILED ESTIMATE CUM ABSTRACT</t>
  </si>
  <si>
    <t>Construction of Slab culvert at 4/2 to 4/4 on the road from NH167B to Kambaladinne road via Bodawada, Akkampeta and Renimadugu in Pamuru Mandal.</t>
  </si>
  <si>
    <t>DATA SHEET (2025-26)</t>
  </si>
  <si>
    <t>Sand filling in foundation trenches as per drawing and technical specification Clause 305.3.9 MORD &amp; 304 MORTH including Over Head Charges, Contractor Profit @ 13.615 % But excluding Seignorage Charges and GST</t>
  </si>
  <si>
    <t>Unit = 6 cum</t>
  </si>
  <si>
    <t>Rate per 6 Cum</t>
  </si>
  <si>
    <t>LEAD STATEMENT (2025-2026)</t>
  </si>
  <si>
    <t>Certified that the rates are provided as per SSR 2025-26</t>
  </si>
  <si>
    <t>Conveyance charges-2025-26</t>
  </si>
  <si>
    <t>FOR ADMINISTRATIVE SANCTION</t>
  </si>
  <si>
    <t>PAMURU.</t>
  </si>
  <si>
    <t>VELIGANDLA</t>
  </si>
  <si>
    <t>Construction of Slab culvert</t>
  </si>
  <si>
    <t>Provision for GST charges @ 18%</t>
  </si>
  <si>
    <t>Unforseen items such as if any</t>
  </si>
  <si>
    <t>Supply and Installation of Hazard Markers using M.S. Angle of size 55X55X6mm and 120 cm high above ground level painted with two coats of black &amp; white stripes of 15cm wide with first quality synthetic enamel paint over one coat of appropriate primer of approved brand, colour, with 30cm X 90cm retro reflective sheeting type III/IV of yellow colour fixed at top over 1.5mm aluminium sheet with standard supports consisting of alternately black and yellow stripes, with black stripes in screen printing sloping downward at an angle of 45degree towards the side of the obstruction on which the traffic is pass and buried in to the ground in a trench of size 30cm X 30cm, and 50cm depth filled with CC 1:2:4 including cost and conveyance of all materials, equipment, machinery and labour with all lead and lifts, loading and unloading charges necessary for successful completion of works as directed by the Engineer-in-Charge and conforming to IRC 79-1981 &amp; MoRTH specification no. 805 and approved drawings etc., complete for finished item of work including cost and conveyance of all materials, all labour charges, over head charges &amp; Contractors Profit but excluding GST and seigniorage charges etc., complete for finished item of work.</t>
  </si>
  <si>
    <t>70.00 Lakhs</t>
  </si>
  <si>
    <t>Steel - Fe 415 Aug.25</t>
  </si>
  <si>
    <t>Name of the sub Work</t>
  </si>
  <si>
    <t xml:space="preserve">Earthwork in excavation for structures as per drawing and technical specifications Clause 305.1 </t>
  </si>
  <si>
    <t xml:space="preserve">Sand filling in foundation trenches as per drawing and technical specification Clause 305.3.9 </t>
  </si>
  <si>
    <t>Providing concrete for plain concrete M 10  grade in open foundations using 40 mm nominal size Graded hard stone aggregate for bed concrete</t>
  </si>
  <si>
    <t>Plain cement concrete M 15 grade (Design mix) using 40,20 &amp; 10mm metal mechanically mixed in Open foundations</t>
  </si>
  <si>
    <t>Plain cement concrete M 15 grade (Design mix) using 40,20 &amp; 10mm metal mechanically mixed in Substructures</t>
  </si>
  <si>
    <t>Providing and laying reinforced cement concrete M25 grade (Design mix) for bed blocks</t>
  </si>
  <si>
    <t xml:space="preserve">Providing and laying reinforced cement concrete M25 grade (Design mix) for Deck slab </t>
  </si>
  <si>
    <t xml:space="preserve">Providing and laying reinforced cement concrete M30 grade (1:1.5:2) for Wearing coat </t>
  </si>
  <si>
    <t>Supplying, fitting and placing HYSD bar reinforcement in foundation complete as per drawings and technical specifications</t>
  </si>
  <si>
    <t xml:space="preserve">                             Necessary provisions are shown for  Q.C Charges @ 0.50%, GST charges @ 18%, NAC Charges @ 0.10%, Seigneorage charges  are also shown in the estimate.</t>
  </si>
  <si>
    <t xml:space="preserve">                            The estimate is prepared as per the current schedule of rates for the year  2025-26 and the work will be executed as per MORD specifications</t>
  </si>
  <si>
    <t>diversion road</t>
  </si>
  <si>
    <t xml:space="preserve">                                The above road, the flow of a stream is causing obstruction to vehicular movement, creating significant inconvenience to the public. As per the instructions of the District Collector, it has been proposed to construct a 5Meters of  3Vents slab culvert at this location to facilitate smooth traffic movement. Hence the   estimate is prepared with the following provisions.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</si>
</sst>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quot;$&quot;* #,##0.00_);_(&quot;$&quot;* \(#,##0.00\);_(&quot;$&quot;* &quot;-&quot;??_);_(@_)"/>
    <numFmt numFmtId="165" formatCode="_(* #,##0.00_);_(* \(#,##0.00\);_(* &quot;-&quot;??_);_(@_)"/>
    <numFmt numFmtId="166" formatCode="_-* #,##0_-;\-* #,##0_-;_-* &quot;-&quot;_-;_-@_-"/>
    <numFmt numFmtId="167" formatCode="_-&quot;£&quot;* #,##0.00_-;\-&quot;£&quot;* #,##0.00_-;_-&quot;£&quot;* &quot;-&quot;??_-;_-@_-"/>
    <numFmt numFmtId="168" formatCode="_-* #,##0.00_-;\-* #,##0.00_-;_-* &quot;-&quot;??_-;_-@_-"/>
    <numFmt numFmtId="169" formatCode="0.000"/>
    <numFmt numFmtId="170" formatCode="mm/dd/yy"/>
    <numFmt numFmtId="171" formatCode="0.0"/>
    <numFmt numFmtId="172" formatCode="0.00;[Red]0.00"/>
    <numFmt numFmtId="173" formatCode="0.000;[Red]0.000"/>
    <numFmt numFmtId="174" formatCode="_([$€-2]* #,##0.00_);_([$€-2]* \(#,##0.00\);_([$€-2]* &quot;-&quot;??_)"/>
    <numFmt numFmtId="175" formatCode="0.00_)"/>
  </numFmts>
  <fonts count="93">
    <font>
      <sz val="10"/>
      <name val="Times New Roman"/>
    </font>
    <font>
      <sz val="11"/>
      <color theme="1"/>
      <name val="Calibri"/>
      <family val="2"/>
      <scheme val="minor"/>
    </font>
    <font>
      <sz val="11"/>
      <color theme="1"/>
      <name val="Calibri"/>
      <family val="2"/>
      <scheme val="minor"/>
    </font>
    <font>
      <sz val="11"/>
      <color theme="1"/>
      <name val="Calibri"/>
      <family val="2"/>
      <scheme val="minor"/>
    </font>
    <font>
      <sz val="10"/>
      <name val="Times New Roman"/>
      <family val="1"/>
    </font>
    <font>
      <sz val="11"/>
      <color indexed="8"/>
      <name val="Calibri"/>
      <family val="2"/>
    </font>
    <font>
      <sz val="11"/>
      <color indexed="9"/>
      <name val="Calibri"/>
      <family val="2"/>
    </font>
    <font>
      <sz val="11"/>
      <color indexed="20"/>
      <name val="Calibri"/>
      <family val="2"/>
    </font>
    <font>
      <sz val="10"/>
      <color indexed="8"/>
      <name val="Arial"/>
      <family val="2"/>
    </font>
    <font>
      <b/>
      <sz val="11"/>
      <color indexed="52"/>
      <name val="Calibri"/>
      <family val="2"/>
    </font>
    <font>
      <b/>
      <sz val="11"/>
      <color indexed="9"/>
      <name val="Calibri"/>
      <family val="2"/>
    </font>
    <font>
      <sz val="10"/>
      <name val="Arial"/>
      <family val="2"/>
    </font>
    <font>
      <sz val="10"/>
      <name val="MS Serif"/>
      <family val="1"/>
    </font>
    <font>
      <sz val="10"/>
      <color indexed="16"/>
      <name val="MS Serif"/>
      <family val="1"/>
    </font>
    <font>
      <i/>
      <sz val="11"/>
      <color indexed="23"/>
      <name val="Calibri"/>
      <family val="2"/>
    </font>
    <font>
      <sz val="11"/>
      <color indexed="17"/>
      <name val="Calibri"/>
      <family val="2"/>
    </font>
    <font>
      <sz val="8"/>
      <name val="Arial"/>
      <family val="2"/>
    </font>
    <font>
      <b/>
      <sz val="12"/>
      <name val="Arial"/>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6"/>
      <name val="Arial"/>
      <family val="2"/>
    </font>
    <font>
      <b/>
      <sz val="10"/>
      <name val="Times New Roman"/>
      <family val="1"/>
    </font>
    <font>
      <sz val="11"/>
      <color indexed="60"/>
      <name val="Calibri"/>
      <family val="2"/>
    </font>
    <font>
      <sz val="7"/>
      <name val="Small Fonts"/>
      <family val="2"/>
    </font>
    <font>
      <sz val="10"/>
      <name val="Times New Roman"/>
      <family val="1"/>
    </font>
    <font>
      <b/>
      <sz val="11"/>
      <color indexed="63"/>
      <name val="Calibri"/>
      <family val="2"/>
    </font>
    <font>
      <sz val="8"/>
      <name val="Helv"/>
    </font>
    <font>
      <b/>
      <sz val="10"/>
      <name val="Arial"/>
      <family val="2"/>
    </font>
    <font>
      <b/>
      <sz val="12"/>
      <name val="MS Sans Serif"/>
      <family val="2"/>
    </font>
    <font>
      <sz val="12"/>
      <name val="MS Sans Serif"/>
      <family val="2"/>
    </font>
    <font>
      <b/>
      <sz val="8"/>
      <color indexed="8"/>
      <name val="Helv"/>
    </font>
    <font>
      <b/>
      <sz val="11"/>
      <name val="Times New Roman"/>
      <family val="1"/>
    </font>
    <font>
      <b/>
      <sz val="18"/>
      <color indexed="56"/>
      <name val="Cambria"/>
      <family val="2"/>
    </font>
    <font>
      <b/>
      <sz val="11"/>
      <color indexed="8"/>
      <name val="Calibri"/>
      <family val="2"/>
    </font>
    <font>
      <sz val="11"/>
      <color indexed="10"/>
      <name val="Calibri"/>
      <family val="2"/>
    </font>
    <font>
      <b/>
      <sz val="14"/>
      <name val="Arial"/>
      <family val="2"/>
    </font>
    <font>
      <u/>
      <sz val="10"/>
      <name val="Arial"/>
      <family val="2"/>
    </font>
    <font>
      <sz val="10"/>
      <name val="Times New Roman"/>
      <family val="1"/>
    </font>
    <font>
      <sz val="10"/>
      <name val="Arial"/>
      <family val="2"/>
    </font>
    <font>
      <sz val="10"/>
      <name val="Calibri"/>
      <family val="2"/>
    </font>
    <font>
      <sz val="11"/>
      <name val="Calibri"/>
      <family val="2"/>
    </font>
    <font>
      <b/>
      <sz val="11"/>
      <name val="Calibri"/>
      <family val="2"/>
    </font>
    <font>
      <sz val="18"/>
      <name val="Arial"/>
      <family val="2"/>
    </font>
    <font>
      <b/>
      <i/>
      <sz val="10"/>
      <name val="Arial"/>
      <family val="2"/>
    </font>
    <font>
      <b/>
      <sz val="9"/>
      <name val="Verdana"/>
      <family val="2"/>
    </font>
    <font>
      <u/>
      <sz val="12"/>
      <name val="Verdana"/>
      <family val="2"/>
    </font>
    <font>
      <sz val="12"/>
      <name val="Calibri"/>
      <family val="2"/>
    </font>
    <font>
      <b/>
      <u/>
      <sz val="14"/>
      <name val="Calibri"/>
      <family val="2"/>
    </font>
    <font>
      <sz val="10"/>
      <name val="Arial"/>
      <family val="2"/>
    </font>
    <font>
      <sz val="10"/>
      <name val="Wingdings"/>
      <charset val="2"/>
    </font>
    <font>
      <b/>
      <u/>
      <sz val="18"/>
      <name val="Calibri"/>
      <family val="2"/>
    </font>
    <font>
      <b/>
      <sz val="18"/>
      <name val="Calibri"/>
      <family val="2"/>
    </font>
    <font>
      <sz val="14"/>
      <name val="Calibri"/>
      <family val="2"/>
    </font>
    <font>
      <b/>
      <sz val="13"/>
      <name val="Calibri"/>
      <family val="2"/>
    </font>
    <font>
      <sz val="12"/>
      <color indexed="10"/>
      <name val="Calibri"/>
      <family val="2"/>
    </font>
    <font>
      <u/>
      <sz val="16"/>
      <name val="Calibri"/>
      <family val="2"/>
    </font>
    <font>
      <u/>
      <sz val="12"/>
      <name val="Calibri"/>
      <family val="2"/>
    </font>
    <font>
      <i/>
      <sz val="11"/>
      <name val="Calibri"/>
      <family val="2"/>
    </font>
    <font>
      <sz val="9"/>
      <name val="Calibri"/>
      <family val="2"/>
    </font>
    <font>
      <b/>
      <i/>
      <u/>
      <sz val="11"/>
      <name val="Calibri"/>
      <family val="2"/>
    </font>
    <font>
      <b/>
      <i/>
      <sz val="11"/>
      <name val="Calibri"/>
      <family val="2"/>
    </font>
    <font>
      <b/>
      <sz val="12"/>
      <name val="Calibri"/>
      <family val="2"/>
    </font>
    <font>
      <sz val="11"/>
      <name val="Times New Roman"/>
      <family val="1"/>
    </font>
    <font>
      <b/>
      <sz val="9"/>
      <name val="Arial"/>
      <family val="2"/>
    </font>
    <font>
      <sz val="11"/>
      <color theme="1"/>
      <name val="Calibri"/>
      <family val="2"/>
      <scheme val="minor"/>
    </font>
    <font>
      <sz val="10"/>
      <name val="Calibri"/>
      <family val="2"/>
      <scheme val="minor"/>
    </font>
    <font>
      <b/>
      <sz val="10"/>
      <name val="Calibri"/>
      <family val="2"/>
      <scheme val="minor"/>
    </font>
    <font>
      <sz val="11"/>
      <color theme="0"/>
      <name val="Calibri"/>
      <family val="2"/>
    </font>
    <font>
      <sz val="11"/>
      <name val="Calibri"/>
      <family val="2"/>
      <scheme val="minor"/>
    </font>
    <font>
      <b/>
      <u/>
      <sz val="10"/>
      <name val="Calibri"/>
      <family val="2"/>
      <scheme val="minor"/>
    </font>
    <font>
      <b/>
      <u/>
      <sz val="14"/>
      <name val="Calibri"/>
      <family val="2"/>
      <scheme val="minor"/>
    </font>
    <font>
      <sz val="11"/>
      <color indexed="16"/>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u/>
      <sz val="11"/>
      <color indexed="12"/>
      <name val="Times New Roman"/>
      <family val="1"/>
    </font>
    <font>
      <sz val="11"/>
      <color indexed="53"/>
      <name val="Calibri"/>
      <family val="2"/>
    </font>
    <font>
      <b/>
      <sz val="12"/>
      <name val="Courier New"/>
      <family val="3"/>
    </font>
    <font>
      <sz val="11.5"/>
      <name val="Times New Roman"/>
      <family val="1"/>
    </font>
    <font>
      <sz val="10"/>
      <name val="Helv"/>
      <charset val="204"/>
    </font>
    <font>
      <b/>
      <sz val="18"/>
      <color indexed="62"/>
      <name val="Cambria"/>
      <family val="2"/>
    </font>
    <font>
      <sz val="10"/>
      <name val="Helv"/>
      <family val="2"/>
    </font>
    <font>
      <b/>
      <i/>
      <u/>
      <sz val="14"/>
      <name val="Calibri"/>
      <family val="2"/>
    </font>
    <font>
      <b/>
      <sz val="8"/>
      <name val="Arial"/>
      <family val="2"/>
    </font>
    <font>
      <sz val="12"/>
      <name val="Arial"/>
      <family val="2"/>
    </font>
    <font>
      <sz val="10"/>
      <name val="Arial"/>
    </font>
    <font>
      <u/>
      <sz val="14"/>
      <name val="Calibri"/>
      <family val="2"/>
    </font>
    <font>
      <sz val="11"/>
      <color indexed="8"/>
      <name val="Calibri"/>
      <family val="2"/>
      <scheme val="minor"/>
    </font>
    <font>
      <i/>
      <sz val="10"/>
      <name val="Arial"/>
      <family val="2"/>
    </font>
  </fonts>
  <fills count="4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indexed="31"/>
        <bgColor indexed="31"/>
      </patternFill>
    </fill>
    <fill>
      <patternFill patternType="solid">
        <fgColor indexed="44"/>
        <bgColor indexed="44"/>
      </patternFill>
    </fill>
    <fill>
      <patternFill patternType="solid">
        <fgColor indexed="54"/>
        <bgColor indexed="5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25"/>
        <bgColor indexed="25"/>
      </patternFill>
    </fill>
    <fill>
      <patternFill patternType="solid">
        <fgColor indexed="42"/>
        <bgColor indexed="42"/>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2"/>
        <bgColor indexed="52"/>
      </patternFill>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bgColor indexed="43"/>
      </patternFill>
    </fill>
    <fill>
      <patternFill patternType="solid">
        <fgColor rgb="FF92D050"/>
        <bgColor indexed="64"/>
      </patternFill>
    </fill>
  </fills>
  <borders count="3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thin">
        <color indexed="64"/>
      </left>
      <right style="thin">
        <color indexed="64"/>
      </right>
      <top style="hair">
        <color indexed="64"/>
      </top>
      <bottom style="hair">
        <color indexed="64"/>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style="hair">
        <color indexed="64"/>
      </left>
      <right style="hair">
        <color indexed="64"/>
      </right>
      <top style="hair">
        <color indexed="64"/>
      </top>
      <bottom/>
      <diagonal/>
    </border>
    <border>
      <left/>
      <right/>
      <top/>
      <bottom style="thick">
        <color indexed="54"/>
      </bottom>
      <diagonal/>
    </border>
    <border>
      <left/>
      <right/>
      <top/>
      <bottom style="medium">
        <color indexed="44"/>
      </bottom>
      <diagonal/>
    </border>
    <border>
      <left/>
      <right/>
      <top style="thin">
        <color indexed="54"/>
      </top>
      <bottom style="double">
        <color indexed="54"/>
      </bottom>
      <diagonal/>
    </border>
  </borders>
  <cellStyleXfs count="783">
    <xf numFmtId="0" fontId="0"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9" borderId="0" applyNumberFormat="0" applyBorder="0" applyAlignment="0" applyProtection="0"/>
    <xf numFmtId="0" fontId="7" fillId="3" borderId="0" applyNumberFormat="0" applyBorder="0" applyAlignment="0" applyProtection="0"/>
    <xf numFmtId="0" fontId="8" fillId="0" borderId="0" applyFill="0" applyBorder="0" applyAlignment="0"/>
    <xf numFmtId="0" fontId="9" fillId="20" borderId="1" applyNumberFormat="0" applyAlignment="0" applyProtection="0"/>
    <xf numFmtId="0" fontId="10" fillId="21" borderId="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165" fontId="11" fillId="0" borderId="0" applyFont="0" applyFill="0" applyBorder="0" applyAlignment="0" applyProtection="0"/>
    <xf numFmtId="0" fontId="12" fillId="0" borderId="0" applyNumberFormat="0" applyAlignment="0">
      <alignment horizontal="left"/>
    </xf>
    <xf numFmtId="167" fontId="40" fillId="0" borderId="0" applyFont="0" applyFill="0" applyBorder="0" applyAlignment="0" applyProtection="0"/>
    <xf numFmtId="0" fontId="13" fillId="0" borderId="0" applyNumberFormat="0" applyAlignment="0">
      <alignment horizontal="left"/>
    </xf>
    <xf numFmtId="0" fontId="14" fillId="0" borderId="0" applyNumberFormat="0" applyFill="0" applyBorder="0" applyAlignment="0" applyProtection="0"/>
    <xf numFmtId="2" fontId="11" fillId="0" borderId="0" applyFont="0" applyFill="0" applyBorder="0" applyAlignment="0" applyProtection="0"/>
    <xf numFmtId="1" fontId="11" fillId="0" borderId="0"/>
    <xf numFmtId="0" fontId="15" fillId="4" borderId="0" applyNumberFormat="0" applyBorder="0" applyAlignment="0" applyProtection="0"/>
    <xf numFmtId="38" fontId="16" fillId="22" borderId="0" applyNumberFormat="0" applyBorder="0" applyAlignment="0" applyProtection="0"/>
    <xf numFmtId="0" fontId="17" fillId="0" borderId="3" applyNumberFormat="0" applyAlignment="0" applyProtection="0">
      <alignment horizontal="left" vertical="center"/>
    </xf>
    <xf numFmtId="0" fontId="17" fillId="0" borderId="4">
      <alignment horizontal="left" vertical="center"/>
    </xf>
    <xf numFmtId="0" fontId="18" fillId="0" borderId="5" applyNumberFormat="0" applyFill="0" applyAlignment="0" applyProtection="0"/>
    <xf numFmtId="0" fontId="19" fillId="0" borderId="6" applyNumberFormat="0" applyFill="0" applyAlignment="0" applyProtection="0"/>
    <xf numFmtId="0" fontId="20" fillId="0" borderId="7" applyNumberFormat="0" applyFill="0" applyAlignment="0" applyProtection="0"/>
    <xf numFmtId="0" fontId="20" fillId="0" borderId="0" applyNumberFormat="0" applyFill="0" applyBorder="0" applyAlignment="0" applyProtection="0"/>
    <xf numFmtId="0" fontId="39" fillId="0" borderId="0" applyNumberFormat="0" applyFill="0" applyBorder="0" applyAlignment="0" applyProtection="0">
      <alignment vertical="top"/>
      <protection locked="0"/>
    </xf>
    <xf numFmtId="0" fontId="21" fillId="7" borderId="1" applyNumberFormat="0" applyAlignment="0" applyProtection="0"/>
    <xf numFmtId="10" fontId="16" fillId="23" borderId="8" applyNumberFormat="0" applyBorder="0" applyAlignment="0" applyProtection="0"/>
    <xf numFmtId="0" fontId="22" fillId="0" borderId="9" applyNumberFormat="0" applyFill="0" applyAlignment="0" applyProtection="0"/>
    <xf numFmtId="0" fontId="23" fillId="0" borderId="0" applyProtection="0">
      <alignment horizontal="center" vertical="center"/>
    </xf>
    <xf numFmtId="0" fontId="23" fillId="0" borderId="0" applyProtection="0">
      <alignment horizontal="center" vertical="center"/>
    </xf>
    <xf numFmtId="0" fontId="23" fillId="0" borderId="0" applyProtection="0">
      <alignment horizontal="center" vertical="center"/>
    </xf>
    <xf numFmtId="171" fontId="24" fillId="0" borderId="10">
      <alignment horizontal="right"/>
    </xf>
    <xf numFmtId="0" fontId="47" fillId="0" borderId="8">
      <alignment wrapText="1"/>
    </xf>
    <xf numFmtId="0" fontId="25" fillId="24" borderId="0" applyNumberFormat="0" applyBorder="0" applyAlignment="0" applyProtection="0"/>
    <xf numFmtId="37" fontId="26" fillId="0" borderId="0"/>
    <xf numFmtId="0" fontId="11" fillId="0" borderId="0"/>
    <xf numFmtId="0" fontId="11" fillId="0" borderId="0"/>
    <xf numFmtId="0" fontId="11" fillId="0" borderId="0"/>
    <xf numFmtId="0" fontId="27" fillId="0" borderId="0"/>
    <xf numFmtId="0" fontId="27" fillId="0" borderId="0"/>
    <xf numFmtId="0" fontId="67" fillId="0" borderId="0"/>
    <xf numFmtId="0" fontId="5" fillId="0" borderId="0"/>
    <xf numFmtId="0" fontId="11" fillId="0" borderId="0"/>
    <xf numFmtId="0" fontId="27" fillId="0" borderId="0"/>
    <xf numFmtId="0" fontId="11" fillId="0" borderId="0"/>
    <xf numFmtId="0" fontId="11" fillId="0" borderId="0"/>
    <xf numFmtId="0" fontId="27" fillId="0" borderId="0"/>
    <xf numFmtId="0" fontId="11" fillId="0" borderId="0"/>
    <xf numFmtId="0" fontId="67" fillId="0" borderId="0"/>
    <xf numFmtId="0" fontId="11" fillId="0" borderId="0"/>
    <xf numFmtId="0" fontId="11" fillId="0" borderId="0"/>
    <xf numFmtId="0" fontId="41" fillId="0" borderId="0"/>
    <xf numFmtId="0" fontId="11" fillId="0" borderId="0"/>
    <xf numFmtId="0" fontId="11" fillId="0" borderId="0"/>
    <xf numFmtId="0" fontId="11" fillId="0" borderId="0"/>
    <xf numFmtId="0" fontId="11" fillId="0" borderId="0"/>
    <xf numFmtId="0" fontId="11" fillId="0" borderId="0"/>
    <xf numFmtId="0" fontId="27" fillId="0" borderId="0"/>
    <xf numFmtId="0" fontId="51" fillId="0" borderId="0"/>
    <xf numFmtId="0" fontId="4" fillId="0" borderId="0"/>
    <xf numFmtId="0" fontId="11" fillId="0" borderId="0"/>
    <xf numFmtId="0" fontId="4" fillId="25" borderId="11" applyNumberFormat="0" applyFont="0" applyAlignment="0" applyProtection="0"/>
    <xf numFmtId="0" fontId="28" fillId="20" borderId="12" applyNumberFormat="0" applyAlignment="0" applyProtection="0"/>
    <xf numFmtId="10" fontId="11" fillId="0" borderId="0" applyFont="0" applyFill="0" applyBorder="0" applyAlignment="0" applyProtection="0"/>
    <xf numFmtId="9" fontId="5" fillId="0" borderId="0" applyFont="0" applyFill="0" applyBorder="0" applyAlignment="0" applyProtection="0"/>
    <xf numFmtId="170" fontId="29" fillId="0" borderId="0" applyNumberFormat="0" applyFill="0" applyBorder="0" applyAlignment="0" applyProtection="0">
      <alignment horizontal="left"/>
    </xf>
    <xf numFmtId="0" fontId="31" fillId="0" borderId="8">
      <alignment horizontal="center"/>
    </xf>
    <xf numFmtId="0" fontId="31" fillId="0" borderId="0">
      <alignment horizontal="center" vertical="center"/>
    </xf>
    <xf numFmtId="0" fontId="32" fillId="26" borderId="0" applyNumberFormat="0" applyFill="0">
      <alignment horizontal="left" vertical="center"/>
    </xf>
    <xf numFmtId="0" fontId="48" fillId="0" borderId="8">
      <alignment horizontal="center" vertical="center" wrapText="1"/>
    </xf>
    <xf numFmtId="40" fontId="33" fillId="0" borderId="0" applyBorder="0">
      <alignment horizontal="right"/>
    </xf>
    <xf numFmtId="166" fontId="11" fillId="0" borderId="0" applyFont="0" applyFill="0" applyBorder="0" applyAlignment="0" applyProtection="0"/>
    <xf numFmtId="0" fontId="11" fillId="0" borderId="0"/>
    <xf numFmtId="40" fontId="34" fillId="0" borderId="0"/>
    <xf numFmtId="0" fontId="35" fillId="0" borderId="0" applyNumberFormat="0" applyFill="0" applyBorder="0" applyAlignment="0" applyProtection="0"/>
    <xf numFmtId="0" fontId="36" fillId="0" borderId="13" applyNumberFormat="0" applyFill="0" applyAlignment="0" applyProtection="0"/>
    <xf numFmtId="0" fontId="11" fillId="0" borderId="14">
      <alignment horizontal="center"/>
    </xf>
    <xf numFmtId="0" fontId="37" fillId="0" borderId="0" applyNumberFormat="0" applyFill="0" applyBorder="0" applyAlignment="0" applyProtection="0"/>
    <xf numFmtId="0" fontId="4" fillId="0" borderId="0"/>
    <xf numFmtId="0" fontId="5" fillId="2"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6" fillId="28"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6" fillId="32"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6" fillId="33"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6" fillId="32"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6" fillId="31"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6" fillId="29"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6" fillId="28"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6" fillId="3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7" borderId="0" applyNumberFormat="0" applyBorder="0" applyAlignment="0" applyProtection="0"/>
    <xf numFmtId="0" fontId="5" fillId="37" borderId="0" applyNumberFormat="0" applyBorder="0" applyAlignment="0" applyProtection="0"/>
    <xf numFmtId="0" fontId="5" fillId="37" borderId="0" applyNumberFormat="0" applyBorder="0" applyAlignment="0" applyProtection="0"/>
    <xf numFmtId="0" fontId="5" fillId="37" borderId="0" applyNumberFormat="0" applyBorder="0" applyAlignment="0" applyProtection="0"/>
    <xf numFmtId="0" fontId="6" fillId="37"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6" fillId="38"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74" fillId="39" borderId="0" applyNumberFormat="0" applyBorder="0" applyAlignment="0" applyProtection="0"/>
    <xf numFmtId="0" fontId="11" fillId="0" borderId="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75" fillId="26" borderId="1"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0" fillId="32" borderId="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8" fontId="4" fillId="0" borderId="0" applyFont="0" applyFill="0" applyBorder="0" applyAlignment="0" applyProtection="0"/>
    <xf numFmtId="165" fontId="65" fillId="0" borderId="0" applyFont="0" applyFill="0" applyBorder="0" applyAlignment="0" applyProtection="0"/>
    <xf numFmtId="165" fontId="11" fillId="0" borderId="0" applyFont="0" applyFill="0" applyBorder="0" applyAlignment="0" applyProtection="0"/>
    <xf numFmtId="165" fontId="65" fillId="0" borderId="0" applyFont="0" applyFill="0" applyBorder="0" applyAlignment="0" applyProtection="0"/>
    <xf numFmtId="165" fontId="65" fillId="0" borderId="0" applyFont="0" applyFill="0" applyBorder="0" applyAlignment="0" applyProtection="0"/>
    <xf numFmtId="165" fontId="65" fillId="0" borderId="0" applyFont="0" applyFill="0" applyBorder="0" applyAlignment="0" applyProtection="0"/>
    <xf numFmtId="165" fontId="65"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5" fontId="65" fillId="0" borderId="0" applyFont="0" applyFill="0" applyBorder="0" applyAlignment="0" applyProtection="0"/>
    <xf numFmtId="165" fontId="11" fillId="0" borderId="0" applyFont="0" applyFill="0" applyBorder="0" applyAlignment="0" applyProtection="0"/>
    <xf numFmtId="172" fontId="4" fillId="0" borderId="0" applyFont="0" applyFill="0" applyBorder="0" applyAlignment="0" applyProtection="0"/>
    <xf numFmtId="172" fontId="4"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4" fontId="5" fillId="0" borderId="0" applyFont="0" applyFill="0" applyBorder="0" applyAlignment="0" applyProtection="0"/>
    <xf numFmtId="0" fontId="36" fillId="40" borderId="0" applyNumberFormat="0" applyBorder="0" applyAlignment="0" applyProtection="0"/>
    <xf numFmtId="0" fontId="36" fillId="41" borderId="0" applyNumberFormat="0" applyBorder="0" applyAlignment="0" applyProtection="0"/>
    <xf numFmtId="0" fontId="36" fillId="42" borderId="0" applyNumberFormat="0" applyBorder="0" applyAlignment="0" applyProtection="0"/>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174" fontId="11" fillId="0" borderId="0" applyFont="0" applyFill="0" applyBorder="0" applyAlignment="0" applyProtection="0"/>
    <xf numFmtId="174" fontId="11" fillId="0" borderId="0" applyFont="0" applyFill="0" applyBorder="0" applyAlignment="0" applyProtection="0"/>
    <xf numFmtId="0" fontId="5" fillId="0" borderId="0"/>
    <xf numFmtId="0" fontId="14" fillId="0" borderId="0" applyNumberFormat="0" applyFill="0" applyBorder="0" applyAlignment="0" applyProtection="0"/>
    <xf numFmtId="0" fontId="14" fillId="0" borderId="0" applyNumberFormat="0" applyFill="0" applyBorder="0" applyAlignment="0" applyProtection="0"/>
    <xf numFmtId="2" fontId="11" fillId="0" borderId="0" applyFont="0" applyFill="0" applyBorder="0" applyAlignment="0" applyProtection="0"/>
    <xf numFmtId="2" fontId="11" fillId="0" borderId="0" applyFont="0" applyFill="0" applyBorder="0" applyAlignment="0" applyProtection="0"/>
    <xf numFmtId="2" fontId="11" fillId="0" borderId="0" applyFont="0" applyFill="0" applyBorder="0" applyAlignment="0" applyProtection="0"/>
    <xf numFmtId="1" fontId="11" fillId="0" borderId="0"/>
    <xf numFmtId="1" fontId="11" fillId="0" borderId="0"/>
    <xf numFmtId="1" fontId="11" fillId="0" borderId="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15" fillId="34" borderId="0" applyNumberFormat="0" applyBorder="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6" fillId="0" borderId="27"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7" fillId="0" borderId="6"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28" applyNumberFormat="0" applyFill="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9" fillId="0" borderId="0" applyNumberFormat="0" applyFill="0" applyBorder="0" applyAlignment="0" applyProtection="0">
      <alignment vertical="top"/>
      <protection locked="0"/>
    </xf>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21" fillId="37" borderId="1" applyNumberFormat="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80" fillId="0" borderId="9" applyNumberFormat="0" applyFill="0" applyAlignment="0" applyProtection="0"/>
    <xf numFmtId="0" fontId="23" fillId="0" borderId="0" applyProtection="0">
      <alignment horizontal="center" vertical="center"/>
    </xf>
    <xf numFmtId="0" fontId="81" fillId="0" borderId="0">
      <alignment vertical="top"/>
    </xf>
    <xf numFmtId="171" fontId="24" fillId="0" borderId="10">
      <alignment horizontal="right"/>
    </xf>
    <xf numFmtId="171" fontId="24" fillId="0" borderId="10">
      <alignment horizontal="right"/>
    </xf>
    <xf numFmtId="171" fontId="24" fillId="0" borderId="10">
      <alignment horizontal="right"/>
    </xf>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37" fontId="26" fillId="0" borderId="0"/>
    <xf numFmtId="37" fontId="26" fillId="0" borderId="0"/>
    <xf numFmtId="37" fontId="2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4" fillId="0" borderId="0"/>
    <xf numFmtId="0" fontId="11" fillId="0" borderId="0"/>
    <xf numFmtId="0" fontId="4" fillId="0" borderId="0"/>
    <xf numFmtId="0" fontId="65" fillId="0" borderId="0"/>
    <xf numFmtId="0" fontId="11" fillId="0" borderId="0"/>
    <xf numFmtId="0" fontId="11" fillId="0" borderId="0"/>
    <xf numFmtId="0" fontId="65" fillId="0" borderId="0"/>
    <xf numFmtId="0" fontId="4" fillId="0" borderId="0"/>
    <xf numFmtId="0" fontId="4" fillId="0" borderId="0"/>
    <xf numFmtId="0" fontId="4" fillId="0" borderId="0"/>
    <xf numFmtId="0" fontId="4" fillId="0" borderId="0"/>
    <xf numFmtId="0" fontId="11" fillId="0" borderId="0"/>
    <xf numFmtId="0" fontId="11" fillId="0" borderId="0"/>
    <xf numFmtId="0" fontId="6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4" fillId="0" borderId="0"/>
    <xf numFmtId="0" fontId="11" fillId="0" borderId="0"/>
    <xf numFmtId="14" fontId="4" fillId="0" borderId="8" applyProtection="0"/>
    <xf numFmtId="0" fontId="3" fillId="0" borderId="0"/>
    <xf numFmtId="14" fontId="4" fillId="0" borderId="8" applyProtection="0"/>
    <xf numFmtId="0" fontId="4" fillId="0" borderId="0"/>
    <xf numFmtId="0" fontId="4" fillId="0" borderId="0"/>
    <xf numFmtId="0" fontId="65" fillId="0" borderId="0"/>
    <xf numFmtId="0" fontId="4" fillId="0" borderId="0"/>
    <xf numFmtId="0" fontId="11" fillId="0" borderId="0"/>
    <xf numFmtId="0" fontId="11" fillId="0" borderId="0"/>
    <xf numFmtId="0" fontId="11" fillId="0" borderId="0"/>
    <xf numFmtId="0" fontId="4"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4" fillId="0" borderId="0"/>
    <xf numFmtId="0" fontId="8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11" fillId="0" borderId="0"/>
    <xf numFmtId="0" fontId="65" fillId="0" borderId="0"/>
    <xf numFmtId="0" fontId="65" fillId="0" borderId="0"/>
    <xf numFmtId="0" fontId="6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11" fillId="0" borderId="0"/>
    <xf numFmtId="0" fontId="11" fillId="0" borderId="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11" fillId="30" borderId="11" applyNumberFormat="0" applyFon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0" fontId="28" fillId="26" borderId="12" applyNumberFormat="0" applyAlignment="0" applyProtection="0"/>
    <xf numFmtId="10" fontId="11" fillId="0" borderId="0" applyFont="0" applyFill="0" applyBorder="0" applyAlignment="0" applyProtection="0"/>
    <xf numFmtId="10" fontId="11" fillId="0" borderId="0" applyFont="0" applyFill="0" applyBorder="0" applyAlignment="0" applyProtection="0"/>
    <xf numFmtId="10"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11" fillId="0" borderId="0" applyFill="0" applyBorder="0" applyAlignment="0" applyProtection="0"/>
    <xf numFmtId="9" fontId="65" fillId="0" borderId="0" applyFont="0" applyFill="0" applyBorder="0" applyAlignment="0" applyProtection="0"/>
    <xf numFmtId="9" fontId="4"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4" fillId="0" borderId="0" applyNumberFormat="0" applyFill="0" applyBorder="0" applyAlignment="0" applyProtection="0"/>
    <xf numFmtId="0" fontId="83" fillId="0" borderId="0"/>
    <xf numFmtId="0" fontId="85" fillId="0" borderId="0"/>
    <xf numFmtId="0" fontId="85" fillId="0" borderId="0"/>
    <xf numFmtId="0" fontId="31" fillId="0" borderId="8">
      <alignment horizontal="center"/>
    </xf>
    <xf numFmtId="0" fontId="31" fillId="0" borderId="8">
      <alignment horizontal="center"/>
    </xf>
    <xf numFmtId="0" fontId="31" fillId="0" borderId="8">
      <alignment horizontal="center"/>
    </xf>
    <xf numFmtId="0" fontId="31" fillId="0" borderId="8">
      <alignment horizontal="center"/>
    </xf>
    <xf numFmtId="0" fontId="31" fillId="0" borderId="0">
      <alignment horizontal="center" vertical="center"/>
    </xf>
    <xf numFmtId="0" fontId="31" fillId="0" borderId="0">
      <alignment horizontal="center" vertical="center"/>
    </xf>
    <xf numFmtId="0" fontId="31" fillId="0" borderId="0">
      <alignment horizontal="center" vertical="center"/>
    </xf>
    <xf numFmtId="0" fontId="32" fillId="26" borderId="0" applyNumberFormat="0" applyFill="0">
      <alignment horizontal="left" vertical="center"/>
    </xf>
    <xf numFmtId="0" fontId="32" fillId="26" borderId="0" applyNumberFormat="0" applyFill="0">
      <alignment horizontal="left" vertical="center"/>
    </xf>
    <xf numFmtId="0" fontId="32" fillId="26" borderId="0" applyNumberFormat="0" applyFill="0">
      <alignment horizontal="left" vertical="center"/>
    </xf>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35" fillId="0" borderId="0" applyNumberFormat="0" applyFill="0" applyBorder="0" applyAlignment="0" applyProtection="0"/>
    <xf numFmtId="0" fontId="35" fillId="0" borderId="0" applyNumberFormat="0" applyFill="0" applyBorder="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0" fontId="36" fillId="0" borderId="29" applyNumberFormat="0" applyFill="0" applyAlignment="0" applyProtection="0"/>
    <xf numFmtId="175" fontId="66" fillId="0" borderId="8">
      <alignment horizontal="center" vertical="center"/>
    </xf>
    <xf numFmtId="175" fontId="66" fillId="0" borderId="8">
      <alignment horizontal="center" vertical="center"/>
    </xf>
    <xf numFmtId="0" fontId="11" fillId="0" borderId="14">
      <alignment horizontal="center"/>
    </xf>
    <xf numFmtId="0" fontId="11" fillId="0" borderId="14">
      <alignment horizontal="center"/>
    </xf>
    <xf numFmtId="0" fontId="11" fillId="0" borderId="14">
      <alignment horizontal="center"/>
    </xf>
    <xf numFmtId="0" fontId="11" fillId="0" borderId="14">
      <alignment horizontal="center"/>
    </xf>
    <xf numFmtId="0" fontId="11" fillId="0" borderId="14">
      <alignment horizontal="center"/>
    </xf>
    <xf numFmtId="0" fontId="11" fillId="0" borderId="14">
      <alignment horizontal="center"/>
    </xf>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11" fillId="0" borderId="0"/>
    <xf numFmtId="0" fontId="2" fillId="0" borderId="0"/>
    <xf numFmtId="0" fontId="89" fillId="0" borderId="0"/>
    <xf numFmtId="0" fontId="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165" fontId="11" fillId="0" borderId="0" applyFont="0" applyFill="0" applyBorder="0" applyAlignment="0" applyProtection="0"/>
    <xf numFmtId="0" fontId="4" fillId="0" borderId="0"/>
    <xf numFmtId="0" fontId="4" fillId="0" borderId="0"/>
    <xf numFmtId="0" fontId="1" fillId="0" borderId="0"/>
    <xf numFmtId="0" fontId="5" fillId="0" borderId="0"/>
    <xf numFmtId="0" fontId="1" fillId="0" borderId="0"/>
    <xf numFmtId="0" fontId="1" fillId="0" borderId="0"/>
    <xf numFmtId="0" fontId="88" fillId="0" borderId="0"/>
    <xf numFmtId="0" fontId="88" fillId="0" borderId="0"/>
    <xf numFmtId="0" fontId="88" fillId="0" borderId="0"/>
    <xf numFmtId="0" fontId="11" fillId="0" borderId="8">
      <alignment vertical="center" wrapText="1" shrinkToFit="1"/>
    </xf>
    <xf numFmtId="0" fontId="4" fillId="0" borderId="0"/>
    <xf numFmtId="0" fontId="4" fillId="0" borderId="0"/>
    <xf numFmtId="9" fontId="4" fillId="0" borderId="0" applyFont="0" applyFill="0" applyBorder="0" applyAlignment="0" applyProtection="0"/>
  </cellStyleXfs>
  <cellXfs count="317">
    <xf numFmtId="0" fontId="0" fillId="0" borderId="0" xfId="0"/>
    <xf numFmtId="2" fontId="43" fillId="0" borderId="15" xfId="65" applyNumberFormat="1" applyFont="1" applyBorder="1" applyAlignment="1">
      <alignment horizontal="center" vertical="top"/>
    </xf>
    <xf numFmtId="0" fontId="43" fillId="0" borderId="0" xfId="87" applyFont="1" applyAlignment="1">
      <alignment horizontal="center" vertical="top"/>
    </xf>
    <xf numFmtId="0" fontId="42" fillId="0" borderId="0" xfId="65" applyFont="1" applyAlignment="1">
      <alignment vertical="top"/>
    </xf>
    <xf numFmtId="0" fontId="43" fillId="0" borderId="0" xfId="65" applyFont="1" applyAlignment="1">
      <alignment vertical="top"/>
    </xf>
    <xf numFmtId="2" fontId="44" fillId="0" borderId="0" xfId="65" applyNumberFormat="1" applyFont="1" applyAlignment="1">
      <alignment horizontal="left" vertical="top"/>
    </xf>
    <xf numFmtId="0" fontId="43" fillId="0" borderId="15" xfId="65" applyFont="1" applyBorder="1" applyAlignment="1">
      <alignment horizontal="center" vertical="top"/>
    </xf>
    <xf numFmtId="0" fontId="43" fillId="0" borderId="15" xfId="65" applyFont="1" applyBorder="1" applyAlignment="1">
      <alignment vertical="top"/>
    </xf>
    <xf numFmtId="2" fontId="43" fillId="0" borderId="0" xfId="65" applyNumberFormat="1" applyFont="1" applyAlignment="1">
      <alignment vertical="top"/>
    </xf>
    <xf numFmtId="0" fontId="43" fillId="0" borderId="16" xfId="65" applyFont="1" applyBorder="1" applyAlignment="1">
      <alignment horizontal="justify" vertical="top" wrapText="1"/>
    </xf>
    <xf numFmtId="0" fontId="43" fillId="0" borderId="17" xfId="65" applyFont="1" applyBorder="1" applyAlignment="1">
      <alignment horizontal="justify" vertical="top" wrapText="1"/>
    </xf>
    <xf numFmtId="0" fontId="43" fillId="0" borderId="16" xfId="65" applyFont="1" applyBorder="1" applyAlignment="1">
      <alignment vertical="top" wrapText="1"/>
    </xf>
    <xf numFmtId="0" fontId="43" fillId="0" borderId="18" xfId="65" applyFont="1" applyBorder="1" applyAlignment="1">
      <alignment vertical="top" wrapText="1"/>
    </xf>
    <xf numFmtId="1" fontId="43" fillId="0" borderId="15" xfId="65" applyNumberFormat="1" applyFont="1" applyBorder="1" applyAlignment="1">
      <alignment horizontal="center" vertical="top"/>
    </xf>
    <xf numFmtId="2" fontId="43" fillId="0" borderId="15" xfId="65" applyNumberFormat="1" applyFont="1" applyBorder="1" applyAlignment="1">
      <alignment horizontal="right" vertical="top"/>
    </xf>
    <xf numFmtId="2" fontId="44" fillId="0" borderId="0" xfId="65" applyNumberFormat="1" applyFont="1" applyAlignment="1">
      <alignment vertical="top" wrapText="1"/>
    </xf>
    <xf numFmtId="0" fontId="44" fillId="0" borderId="0" xfId="65" applyFont="1" applyAlignment="1">
      <alignment vertical="top" wrapText="1"/>
    </xf>
    <xf numFmtId="2" fontId="44" fillId="0" borderId="15" xfId="65" applyNumberFormat="1" applyFont="1" applyBorder="1" applyAlignment="1">
      <alignment horizontal="right" vertical="top"/>
    </xf>
    <xf numFmtId="0" fontId="44" fillId="0" borderId="15" xfId="65" applyFont="1" applyBorder="1" applyAlignment="1">
      <alignment horizontal="center" vertical="top"/>
    </xf>
    <xf numFmtId="0" fontId="43" fillId="0" borderId="0" xfId="65" applyFont="1" applyAlignment="1">
      <alignment horizontal="left" vertical="top"/>
    </xf>
    <xf numFmtId="0" fontId="43" fillId="0" borderId="0" xfId="65" applyFont="1" applyAlignment="1">
      <alignment horizontal="center" vertical="top"/>
    </xf>
    <xf numFmtId="0" fontId="43" fillId="0" borderId="0" xfId="65" applyFont="1" applyAlignment="1">
      <alignment horizontal="right" vertical="top"/>
    </xf>
    <xf numFmtId="0" fontId="61" fillId="0" borderId="0" xfId="65" applyFont="1" applyAlignment="1">
      <alignment horizontal="center" vertical="top"/>
    </xf>
    <xf numFmtId="0" fontId="42" fillId="0" borderId="0" xfId="65" applyFont="1" applyAlignment="1">
      <alignment horizontal="left" vertical="top"/>
    </xf>
    <xf numFmtId="0" fontId="42" fillId="0" borderId="0" xfId="65" applyFont="1" applyAlignment="1">
      <alignment horizontal="center" vertical="top"/>
    </xf>
    <xf numFmtId="0" fontId="42" fillId="0" borderId="0" xfId="65" applyFont="1" applyAlignment="1">
      <alignment horizontal="right" vertical="top"/>
    </xf>
    <xf numFmtId="0" fontId="42" fillId="0" borderId="0" xfId="87" applyFont="1" applyAlignment="1">
      <alignment vertical="top"/>
    </xf>
    <xf numFmtId="0" fontId="43" fillId="0" borderId="0" xfId="87" applyFont="1" applyAlignment="1">
      <alignment vertical="top"/>
    </xf>
    <xf numFmtId="0" fontId="43" fillId="0" borderId="15" xfId="87" applyFont="1" applyBorder="1" applyAlignment="1">
      <alignment horizontal="center" vertical="top"/>
    </xf>
    <xf numFmtId="0" fontId="43" fillId="0" borderId="18" xfId="87" applyFont="1" applyBorder="1" applyAlignment="1">
      <alignment vertical="top" wrapText="1"/>
    </xf>
    <xf numFmtId="0" fontId="43" fillId="0" borderId="15" xfId="87" applyFont="1" applyBorder="1" applyAlignment="1">
      <alignment vertical="top"/>
    </xf>
    <xf numFmtId="2" fontId="43" fillId="0" borderId="0" xfId="87" applyNumberFormat="1" applyFont="1" applyAlignment="1">
      <alignment vertical="top"/>
    </xf>
    <xf numFmtId="0" fontId="43" fillId="0" borderId="15" xfId="87" applyFont="1" applyBorder="1" applyAlignment="1">
      <alignment horizontal="right" vertical="top"/>
    </xf>
    <xf numFmtId="0" fontId="44" fillId="0" borderId="15" xfId="87" applyFont="1" applyBorder="1" applyAlignment="1">
      <alignment horizontal="center" vertical="top"/>
    </xf>
    <xf numFmtId="2" fontId="44" fillId="0" borderId="15" xfId="87" applyNumberFormat="1" applyFont="1" applyBorder="1" applyAlignment="1">
      <alignment horizontal="right" vertical="top"/>
    </xf>
    <xf numFmtId="0" fontId="43" fillId="0" borderId="0" xfId="87" applyFont="1" applyAlignment="1">
      <alignment horizontal="left" vertical="top"/>
    </xf>
    <xf numFmtId="0" fontId="43" fillId="0" borderId="0" xfId="87" applyFont="1" applyAlignment="1">
      <alignment horizontal="right" vertical="top"/>
    </xf>
    <xf numFmtId="0" fontId="42" fillId="0" borderId="0" xfId="87" applyFont="1" applyAlignment="1">
      <alignment horizontal="left" vertical="top"/>
    </xf>
    <xf numFmtId="0" fontId="42" fillId="0" borderId="0" xfId="87" applyFont="1" applyAlignment="1">
      <alignment horizontal="center" vertical="top"/>
    </xf>
    <xf numFmtId="0" fontId="42" fillId="0" borderId="0" xfId="87" applyFont="1" applyAlignment="1">
      <alignment horizontal="right" vertical="top"/>
    </xf>
    <xf numFmtId="0" fontId="43" fillId="0" borderId="15" xfId="65" applyFont="1" applyBorder="1" applyAlignment="1">
      <alignment horizontal="center" vertical="center"/>
    </xf>
    <xf numFmtId="0" fontId="43" fillId="0" borderId="16" xfId="65" applyFont="1" applyBorder="1" applyAlignment="1">
      <alignment vertical="top"/>
    </xf>
    <xf numFmtId="2" fontId="43" fillId="0" borderId="15" xfId="65" applyNumberFormat="1" applyFont="1" applyBorder="1" applyAlignment="1">
      <alignment vertical="top"/>
    </xf>
    <xf numFmtId="2" fontId="43" fillId="0" borderId="15" xfId="65" applyNumberFormat="1" applyFont="1" applyBorder="1" applyAlignment="1">
      <alignment horizontal="left" vertical="top"/>
    </xf>
    <xf numFmtId="2" fontId="43" fillId="0" borderId="16" xfId="65" applyNumberFormat="1" applyFont="1" applyBorder="1" applyAlignment="1">
      <alignment horizontal="center" vertical="top"/>
    </xf>
    <xf numFmtId="2" fontId="43" fillId="0" borderId="16" xfId="65" applyNumberFormat="1" applyFont="1" applyBorder="1" applyAlignment="1">
      <alignment horizontal="right" vertical="top"/>
    </xf>
    <xf numFmtId="2" fontId="43" fillId="0" borderId="16" xfId="65" applyNumberFormat="1" applyFont="1" applyBorder="1" applyAlignment="1">
      <alignment horizontal="left" vertical="top"/>
    </xf>
    <xf numFmtId="2" fontId="43" fillId="0" borderId="16" xfId="65" applyNumberFormat="1" applyFont="1" applyBorder="1" applyAlignment="1">
      <alignment vertical="top"/>
    </xf>
    <xf numFmtId="2" fontId="44" fillId="0" borderId="16" xfId="65" applyNumberFormat="1" applyFont="1" applyBorder="1" applyAlignment="1">
      <alignment horizontal="right" vertical="top"/>
    </xf>
    <xf numFmtId="2" fontId="43" fillId="0" borderId="0" xfId="65" applyNumberFormat="1" applyFont="1" applyAlignment="1">
      <alignment horizontal="right" vertical="top"/>
    </xf>
    <xf numFmtId="0" fontId="70" fillId="0" borderId="0" xfId="87" applyFont="1" applyAlignment="1">
      <alignment horizontal="center" vertical="top"/>
    </xf>
    <xf numFmtId="2" fontId="11" fillId="0" borderId="15" xfId="0" applyNumberFormat="1" applyFont="1" applyBorder="1" applyAlignment="1">
      <alignment horizontal="center" vertical="center"/>
    </xf>
    <xf numFmtId="0" fontId="43" fillId="0" borderId="16" xfId="87" applyFont="1" applyBorder="1" applyAlignment="1">
      <alignment vertical="top" wrapText="1"/>
    </xf>
    <xf numFmtId="0" fontId="43" fillId="0" borderId="15" xfId="87" applyFont="1" applyBorder="1" applyAlignment="1">
      <alignment vertical="top" wrapText="1"/>
    </xf>
    <xf numFmtId="0" fontId="43" fillId="0" borderId="16" xfId="87" applyFont="1" applyBorder="1" applyAlignment="1">
      <alignment vertical="top"/>
    </xf>
    <xf numFmtId="0" fontId="43" fillId="0" borderId="17" xfId="87" applyFont="1" applyBorder="1" applyAlignment="1">
      <alignment vertical="top"/>
    </xf>
    <xf numFmtId="0" fontId="43" fillId="0" borderId="18" xfId="87" applyFont="1" applyBorder="1" applyAlignment="1">
      <alignment horizontal="left" vertical="top"/>
    </xf>
    <xf numFmtId="2" fontId="43" fillId="0" borderId="15" xfId="87" applyNumberFormat="1" applyFont="1" applyBorder="1" applyAlignment="1">
      <alignment horizontal="center" vertical="top"/>
    </xf>
    <xf numFmtId="2" fontId="43" fillId="0" borderId="16" xfId="87" applyNumberFormat="1" applyFont="1" applyBorder="1" applyAlignment="1">
      <alignment horizontal="center" vertical="top"/>
    </xf>
    <xf numFmtId="2" fontId="43" fillId="0" borderId="18" xfId="87" applyNumberFormat="1" applyFont="1" applyBorder="1" applyAlignment="1">
      <alignment vertical="top"/>
    </xf>
    <xf numFmtId="2" fontId="43" fillId="0" borderId="15" xfId="87" applyNumberFormat="1" applyFont="1" applyBorder="1" applyAlignment="1">
      <alignment horizontal="right" vertical="top"/>
    </xf>
    <xf numFmtId="2" fontId="44" fillId="0" borderId="0" xfId="87" applyNumberFormat="1" applyFont="1" applyAlignment="1">
      <alignment vertical="top" wrapText="1"/>
    </xf>
    <xf numFmtId="0" fontId="44" fillId="0" borderId="0" xfId="87" applyFont="1" applyAlignment="1">
      <alignment vertical="top" wrapText="1"/>
    </xf>
    <xf numFmtId="0" fontId="49" fillId="0" borderId="0" xfId="87" applyFont="1" applyAlignment="1">
      <alignment horizontal="left" vertical="center" wrapText="1"/>
    </xf>
    <xf numFmtId="1" fontId="43" fillId="0" borderId="16" xfId="87" applyNumberFormat="1" applyFont="1" applyBorder="1" applyAlignment="1">
      <alignment horizontal="right" vertical="top"/>
    </xf>
    <xf numFmtId="0" fontId="60" fillId="0" borderId="0" xfId="87" applyFont="1"/>
    <xf numFmtId="0" fontId="63" fillId="0" borderId="0" xfId="87" applyFont="1"/>
    <xf numFmtId="0" fontId="60" fillId="0" borderId="0" xfId="87" applyFont="1" applyAlignment="1">
      <alignment horizontal="right" vertical="top" wrapText="1"/>
    </xf>
    <xf numFmtId="0" fontId="42" fillId="0" borderId="0" xfId="87" applyFont="1" applyAlignment="1">
      <alignment vertical="center"/>
    </xf>
    <xf numFmtId="0" fontId="42" fillId="0" borderId="0" xfId="87" applyFont="1"/>
    <xf numFmtId="0" fontId="42" fillId="0" borderId="0" xfId="87" applyFont="1" applyAlignment="1">
      <alignment horizontal="center"/>
    </xf>
    <xf numFmtId="0" fontId="53" fillId="0" borderId="0" xfId="87" applyFont="1" applyAlignment="1">
      <alignment horizontal="center" vertical="center"/>
    </xf>
    <xf numFmtId="0" fontId="54" fillId="0" borderId="0" xfId="87" applyFont="1"/>
    <xf numFmtId="0" fontId="55" fillId="0" borderId="0" xfId="87" applyFont="1" applyAlignment="1">
      <alignment horizontal="center"/>
    </xf>
    <xf numFmtId="0" fontId="49" fillId="0" borderId="0" xfId="87" applyFont="1" applyAlignment="1">
      <alignment horizontal="left" vertical="top"/>
    </xf>
    <xf numFmtId="0" fontId="49" fillId="0" borderId="0" xfId="87" applyFont="1" applyAlignment="1">
      <alignment horizontal="center" vertical="top"/>
    </xf>
    <xf numFmtId="0" fontId="49" fillId="0" borderId="0" xfId="87" applyFont="1"/>
    <xf numFmtId="0" fontId="49" fillId="0" borderId="0" xfId="87" applyFont="1" applyAlignment="1">
      <alignment horizontal="left" vertical="center"/>
    </xf>
    <xf numFmtId="0" fontId="49" fillId="0" borderId="0" xfId="87" applyFont="1" applyAlignment="1">
      <alignment horizontal="center" vertical="center"/>
    </xf>
    <xf numFmtId="0" fontId="57" fillId="0" borderId="0" xfId="87" applyFont="1" applyAlignment="1">
      <alignment horizontal="left" vertical="center" wrapText="1"/>
    </xf>
    <xf numFmtId="0" fontId="58" fillId="0" borderId="0" xfId="87" applyFont="1" applyAlignment="1">
      <alignment horizontal="center" vertical="center"/>
    </xf>
    <xf numFmtId="0" fontId="59" fillId="0" borderId="0" xfId="87" applyFont="1" applyAlignment="1">
      <alignment horizontal="center" vertical="center"/>
    </xf>
    <xf numFmtId="0" fontId="55" fillId="0" borderId="0" xfId="87" applyFont="1" applyAlignment="1">
      <alignment horizontal="center" vertical="center"/>
    </xf>
    <xf numFmtId="0" fontId="42" fillId="0" borderId="0" xfId="87" applyFont="1" applyAlignment="1">
      <alignment horizontal="center" vertical="center"/>
    </xf>
    <xf numFmtId="0" fontId="43" fillId="0" borderId="15" xfId="87" applyFont="1" applyBorder="1" applyAlignment="1">
      <alignment horizontal="center" vertical="top" wrapText="1"/>
    </xf>
    <xf numFmtId="0" fontId="43" fillId="0" borderId="15" xfId="65" applyFont="1" applyBorder="1" applyAlignment="1">
      <alignment horizontal="center" vertical="center" wrapText="1"/>
    </xf>
    <xf numFmtId="0" fontId="43" fillId="0" borderId="0" xfId="65" applyFont="1" applyAlignment="1">
      <alignment horizontal="center" vertical="center"/>
    </xf>
    <xf numFmtId="0" fontId="44" fillId="0" borderId="15" xfId="65" applyFont="1" applyBorder="1" applyAlignment="1">
      <alignment horizontal="center" vertical="center"/>
    </xf>
    <xf numFmtId="0" fontId="44" fillId="0" borderId="19" xfId="65" applyFont="1" applyBorder="1" applyAlignment="1">
      <alignment horizontal="center" vertical="center"/>
    </xf>
    <xf numFmtId="0" fontId="44" fillId="0" borderId="19" xfId="65" applyFont="1" applyBorder="1" applyAlignment="1">
      <alignment horizontal="center" vertical="center" wrapText="1"/>
    </xf>
    <xf numFmtId="0" fontId="44" fillId="0" borderId="15" xfId="65" applyFont="1" applyBorder="1" applyAlignment="1">
      <alignment horizontal="center" vertical="center" wrapText="1"/>
    </xf>
    <xf numFmtId="0" fontId="44" fillId="0" borderId="15" xfId="65" applyFont="1" applyBorder="1" applyAlignment="1">
      <alignment horizontal="right" vertical="center" wrapText="1"/>
    </xf>
    <xf numFmtId="0" fontId="44" fillId="0" borderId="0" xfId="65" applyFont="1" applyAlignment="1">
      <alignment vertical="center"/>
    </xf>
    <xf numFmtId="0" fontId="62" fillId="0" borderId="0" xfId="87" applyFont="1"/>
    <xf numFmtId="2" fontId="62" fillId="0" borderId="0" xfId="87" applyNumberFormat="1" applyFont="1"/>
    <xf numFmtId="0" fontId="43" fillId="0" borderId="15" xfId="65" applyFont="1" applyBorder="1" applyAlignment="1">
      <alignment vertical="top" wrapText="1"/>
    </xf>
    <xf numFmtId="0" fontId="43" fillId="0" borderId="15" xfId="65" applyFont="1" applyBorder="1" applyAlignment="1">
      <alignment horizontal="left" vertical="top"/>
    </xf>
    <xf numFmtId="0" fontId="43" fillId="0" borderId="15" xfId="65" applyFont="1" applyBorder="1" applyAlignment="1">
      <alignment horizontal="right" vertical="top"/>
    </xf>
    <xf numFmtId="0" fontId="60" fillId="0" borderId="0" xfId="643" applyFont="1"/>
    <xf numFmtId="0" fontId="42" fillId="0" borderId="0" xfId="762" applyFont="1" applyAlignment="1">
      <alignment vertical="top"/>
    </xf>
    <xf numFmtId="0" fontId="43" fillId="0" borderId="0" xfId="762" applyFont="1" applyAlignment="1">
      <alignment vertical="top"/>
    </xf>
    <xf numFmtId="0" fontId="43" fillId="0" borderId="0" xfId="762" applyFont="1" applyAlignment="1">
      <alignment horizontal="center" vertical="top"/>
    </xf>
    <xf numFmtId="0" fontId="43" fillId="0" borderId="0" xfId="762" applyFont="1" applyAlignment="1">
      <alignment horizontal="right" vertical="top"/>
    </xf>
    <xf numFmtId="0" fontId="42" fillId="0" borderId="0" xfId="762" applyFont="1" applyAlignment="1">
      <alignment horizontal="right" vertical="top"/>
    </xf>
    <xf numFmtId="0" fontId="49" fillId="0" borderId="0" xfId="762" applyFont="1" applyAlignment="1">
      <alignment vertical="top" wrapText="1"/>
    </xf>
    <xf numFmtId="2" fontId="64" fillId="0" borderId="0" xfId="762" applyNumberFormat="1" applyFont="1" applyAlignment="1">
      <alignment horizontal="left" vertical="top"/>
    </xf>
    <xf numFmtId="0" fontId="44" fillId="0" borderId="0" xfId="762" applyFont="1" applyAlignment="1">
      <alignment vertical="center"/>
    </xf>
    <xf numFmtId="0" fontId="44" fillId="0" borderId="15" xfId="762" applyFont="1" applyBorder="1" applyAlignment="1">
      <alignment horizontal="center" vertical="top" wrapText="1"/>
    </xf>
    <xf numFmtId="0" fontId="44" fillId="0" borderId="0" xfId="762" applyFont="1" applyAlignment="1">
      <alignment vertical="top"/>
    </xf>
    <xf numFmtId="2" fontId="43" fillId="0" borderId="0" xfId="762" applyNumberFormat="1" applyFont="1" applyAlignment="1">
      <alignment horizontal="center" vertical="top"/>
    </xf>
    <xf numFmtId="0" fontId="43" fillId="0" borderId="0" xfId="762" applyFont="1" applyAlignment="1">
      <alignment horizontal="center" vertical="top" wrapText="1"/>
    </xf>
    <xf numFmtId="0" fontId="42" fillId="0" borderId="0" xfId="762" applyFont="1" applyAlignment="1">
      <alignment horizontal="center"/>
    </xf>
    <xf numFmtId="0" fontId="43" fillId="0" borderId="0" xfId="762" applyFont="1"/>
    <xf numFmtId="0" fontId="89" fillId="0" borderId="0" xfId="762"/>
    <xf numFmtId="0" fontId="11" fillId="0" borderId="15" xfId="762" applyFont="1" applyBorder="1" applyAlignment="1">
      <alignment horizontal="center"/>
    </xf>
    <xf numFmtId="0" fontId="11" fillId="0" borderId="15" xfId="762" applyFont="1" applyBorder="1" applyAlignment="1">
      <alignment horizontal="center" vertical="center" wrapText="1"/>
    </xf>
    <xf numFmtId="0" fontId="30" fillId="0" borderId="15" xfId="762" applyFont="1" applyBorder="1" applyAlignment="1">
      <alignment horizontal="center" vertical="top" wrapText="1"/>
    </xf>
    <xf numFmtId="0" fontId="46" fillId="0" borderId="15" xfId="762" applyFont="1" applyBorder="1" applyAlignment="1">
      <alignment horizontal="center" vertical="center" wrapText="1"/>
    </xf>
    <xf numFmtId="0" fontId="46" fillId="0" borderId="15" xfId="762" applyFont="1" applyBorder="1" applyAlignment="1">
      <alignment horizontal="center" vertical="top" wrapText="1"/>
    </xf>
    <xf numFmtId="0" fontId="92" fillId="0" borderId="15" xfId="762" applyFont="1" applyBorder="1" applyAlignment="1">
      <alignment horizontal="center" vertical="top" wrapText="1"/>
    </xf>
    <xf numFmtId="0" fontId="89" fillId="0" borderId="0" xfId="762" applyAlignment="1">
      <alignment horizontal="center"/>
    </xf>
    <xf numFmtId="0" fontId="11" fillId="0" borderId="0" xfId="762" applyFont="1" applyAlignment="1">
      <alignment horizontal="center"/>
    </xf>
    <xf numFmtId="0" fontId="43" fillId="44" borderId="0" xfId="762" applyFont="1" applyFill="1" applyAlignment="1">
      <alignment vertical="top"/>
    </xf>
    <xf numFmtId="2" fontId="43" fillId="44" borderId="0" xfId="762" applyNumberFormat="1" applyFont="1" applyFill="1" applyAlignment="1">
      <alignment vertical="top"/>
    </xf>
    <xf numFmtId="0" fontId="91" fillId="0" borderId="15" xfId="64" applyFont="1" applyBorder="1" applyAlignment="1">
      <alignment horizontal="center" vertical="top" wrapText="1"/>
    </xf>
    <xf numFmtId="0" fontId="43" fillId="0" borderId="15" xfId="779" applyFont="1" applyBorder="1" applyAlignment="1">
      <alignment vertical="top" wrapText="1" shrinkToFit="1"/>
    </xf>
    <xf numFmtId="0" fontId="43" fillId="0" borderId="15" xfId="779" applyFont="1" applyBorder="1" applyAlignment="1">
      <alignment horizontal="center" vertical="top" wrapText="1" shrinkToFit="1"/>
    </xf>
    <xf numFmtId="0" fontId="43" fillId="0" borderId="15" xfId="762" applyFont="1" applyBorder="1" applyAlignment="1">
      <alignment horizontal="center" vertical="top"/>
    </xf>
    <xf numFmtId="2" fontId="44" fillId="0" borderId="15" xfId="779" applyNumberFormat="1" applyFont="1" applyBorder="1" applyAlignment="1">
      <alignment horizontal="center" vertical="top" wrapText="1" shrinkToFit="1"/>
    </xf>
    <xf numFmtId="2" fontId="43" fillId="0" borderId="15" xfId="762" applyNumberFormat="1" applyFont="1" applyBorder="1" applyAlignment="1">
      <alignment horizontal="center" vertical="top"/>
    </xf>
    <xf numFmtId="2" fontId="43" fillId="0" borderId="15" xfId="779" applyNumberFormat="1" applyFont="1" applyBorder="1" applyAlignment="1">
      <alignment horizontal="center" vertical="top" wrapText="1" shrinkToFit="1"/>
    </xf>
    <xf numFmtId="2" fontId="44" fillId="0" borderId="15" xfId="762" applyNumberFormat="1" applyFont="1" applyBorder="1" applyAlignment="1">
      <alignment horizontal="right" vertical="top"/>
    </xf>
    <xf numFmtId="2" fontId="44" fillId="0" borderId="26" xfId="762" applyNumberFormat="1" applyFont="1" applyBorder="1" applyAlignment="1">
      <alignment vertical="center"/>
    </xf>
    <xf numFmtId="2" fontId="43" fillId="0" borderId="15" xfId="762" applyNumberFormat="1" applyFont="1" applyBorder="1" applyAlignment="1">
      <alignment horizontal="right" vertical="top"/>
    </xf>
    <xf numFmtId="2" fontId="43" fillId="0" borderId="15" xfId="87" applyNumberFormat="1" applyFont="1" applyBorder="1" applyAlignment="1">
      <alignment vertical="top"/>
    </xf>
    <xf numFmtId="0" fontId="52" fillId="0" borderId="0" xfId="87" applyFont="1" applyAlignment="1">
      <alignment horizontal="center" vertical="center"/>
    </xf>
    <xf numFmtId="0" fontId="49" fillId="0" borderId="0" xfId="87" applyFont="1" applyAlignment="1">
      <alignment horizontal="left" vertical="center" wrapText="1"/>
    </xf>
    <xf numFmtId="0" fontId="49" fillId="0" borderId="0" xfId="87" applyFont="1" applyAlignment="1">
      <alignment horizontal="left" vertical="center"/>
    </xf>
    <xf numFmtId="0" fontId="49" fillId="0" borderId="0" xfId="87" applyFont="1"/>
    <xf numFmtId="0" fontId="56" fillId="0" borderId="0" xfId="87" quotePrefix="1" applyFont="1" applyAlignment="1">
      <alignment horizontal="justify" vertical="top" wrapText="1"/>
    </xf>
    <xf numFmtId="0" fontId="56" fillId="0" borderId="0" xfId="87" applyFont="1" applyAlignment="1">
      <alignment horizontal="justify" vertical="top" wrapText="1"/>
    </xf>
    <xf numFmtId="0" fontId="52" fillId="0" borderId="0" xfId="87" applyFont="1" applyAlignment="1">
      <alignment textRotation="90"/>
    </xf>
    <xf numFmtId="0" fontId="52" fillId="0" borderId="0" xfId="87" applyFont="1" applyAlignment="1">
      <alignment horizontal="center" textRotation="90"/>
    </xf>
    <xf numFmtId="0" fontId="53" fillId="0" borderId="0" xfId="87" applyFont="1" applyAlignment="1">
      <alignment horizontal="center" vertical="center"/>
    </xf>
    <xf numFmtId="0" fontId="54" fillId="0" borderId="0" xfId="87" applyFont="1"/>
    <xf numFmtId="0" fontId="49" fillId="0" borderId="0" xfId="87" applyFont="1" applyAlignment="1">
      <alignment horizontal="left" vertical="top"/>
    </xf>
    <xf numFmtId="0" fontId="60" fillId="0" borderId="0" xfId="66" applyFont="1" applyAlignment="1">
      <alignment horizontal="justify" vertical="top" wrapText="1"/>
    </xf>
    <xf numFmtId="0" fontId="60" fillId="0" borderId="0" xfId="87" applyFont="1" applyAlignment="1">
      <alignment horizontal="justify" vertical="top" wrapText="1"/>
    </xf>
    <xf numFmtId="0" fontId="60" fillId="0" borderId="0" xfId="643" applyFont="1" applyAlignment="1">
      <alignment horizontal="justify" vertical="top" wrapText="1"/>
    </xf>
    <xf numFmtId="0" fontId="86" fillId="0" borderId="0" xfId="87" applyFont="1" applyAlignment="1">
      <alignment horizontal="center"/>
    </xf>
    <xf numFmtId="0" fontId="60" fillId="0" borderId="0" xfId="87" applyFont="1" applyAlignment="1">
      <alignment horizontal="left" vertical="top" wrapText="1"/>
    </xf>
    <xf numFmtId="0" fontId="43" fillId="0" borderId="16" xfId="65" applyFont="1" applyBorder="1" applyAlignment="1">
      <alignment horizontal="justify" vertical="top" wrapText="1"/>
    </xf>
    <xf numFmtId="0" fontId="43" fillId="0" borderId="17" xfId="65" applyFont="1" applyBorder="1" applyAlignment="1">
      <alignment horizontal="justify" vertical="top" wrapText="1"/>
    </xf>
    <xf numFmtId="0" fontId="44" fillId="0" borderId="15" xfId="65" applyFont="1" applyBorder="1" applyAlignment="1">
      <alignment horizontal="center" vertical="top"/>
    </xf>
    <xf numFmtId="0" fontId="43" fillId="0" borderId="15" xfId="65" applyFont="1" applyBorder="1" applyAlignment="1">
      <alignment horizontal="center" vertical="top"/>
    </xf>
    <xf numFmtId="0" fontId="43" fillId="0" borderId="15" xfId="65" applyFont="1" applyBorder="1" applyAlignment="1">
      <alignment horizontal="center" vertical="center"/>
    </xf>
    <xf numFmtId="0" fontId="43" fillId="0" borderId="16" xfId="65" applyFont="1" applyBorder="1" applyAlignment="1">
      <alignment horizontal="center" vertical="center" wrapText="1"/>
    </xf>
    <xf numFmtId="0" fontId="43" fillId="0" borderId="18" xfId="65" applyFont="1" applyBorder="1" applyAlignment="1">
      <alignment horizontal="center" vertical="center" wrapText="1"/>
    </xf>
    <xf numFmtId="0" fontId="43" fillId="0" borderId="19" xfId="65" applyFont="1" applyBorder="1" applyAlignment="1">
      <alignment horizontal="center" vertical="top" wrapText="1"/>
    </xf>
    <xf numFmtId="0" fontId="43" fillId="0" borderId="23" xfId="65" applyFont="1" applyBorder="1" applyAlignment="1">
      <alignment horizontal="center" vertical="top" wrapText="1"/>
    </xf>
    <xf numFmtId="0" fontId="43" fillId="0" borderId="24" xfId="65" applyFont="1" applyBorder="1" applyAlignment="1">
      <alignment horizontal="center" vertical="top" wrapText="1"/>
    </xf>
    <xf numFmtId="0" fontId="43" fillId="0" borderId="21" xfId="65" applyFont="1" applyBorder="1" applyAlignment="1">
      <alignment horizontal="center" vertical="top" wrapText="1"/>
    </xf>
    <xf numFmtId="0" fontId="43" fillId="0" borderId="15" xfId="65" applyFont="1" applyBorder="1" applyAlignment="1">
      <alignment horizontal="center" vertical="top" wrapText="1"/>
    </xf>
    <xf numFmtId="0" fontId="0" fillId="0" borderId="17" xfId="0" applyBorder="1"/>
    <xf numFmtId="0" fontId="0" fillId="0" borderId="18" xfId="0" applyBorder="1"/>
    <xf numFmtId="0" fontId="50" fillId="0" borderId="0" xfId="65" applyFont="1" applyAlignment="1">
      <alignment horizontal="center" vertical="center" wrapText="1"/>
    </xf>
    <xf numFmtId="0" fontId="50" fillId="0" borderId="0" xfId="65" applyFont="1" applyAlignment="1">
      <alignment horizontal="center" vertical="center"/>
    </xf>
    <xf numFmtId="0" fontId="49" fillId="0" borderId="0" xfId="65" applyFont="1" applyAlignment="1">
      <alignment horizontal="right" vertical="top" wrapText="1"/>
    </xf>
    <xf numFmtId="0" fontId="49" fillId="0" borderId="0" xfId="65" applyFont="1" applyAlignment="1">
      <alignment horizontal="justify" vertical="top" wrapText="1"/>
    </xf>
    <xf numFmtId="0" fontId="43" fillId="0" borderId="0" xfId="65" applyFont="1" applyAlignment="1">
      <alignment horizontal="right" vertical="top" wrapText="1"/>
    </xf>
    <xf numFmtId="0" fontId="44" fillId="0" borderId="0" xfId="65" applyFont="1" applyAlignment="1">
      <alignment horizontal="left" vertical="top" wrapText="1"/>
    </xf>
    <xf numFmtId="0" fontId="44" fillId="0" borderId="0" xfId="65" applyFont="1" applyAlignment="1">
      <alignment horizontal="right" vertical="top" wrapText="1"/>
    </xf>
    <xf numFmtId="0" fontId="43" fillId="0" borderId="15" xfId="65" applyFont="1" applyBorder="1" applyAlignment="1">
      <alignment horizontal="right" vertical="top" wrapText="1"/>
    </xf>
    <xf numFmtId="0" fontId="43" fillId="0" borderId="15" xfId="87" applyFont="1" applyBorder="1" applyAlignment="1">
      <alignment horizontal="center" vertical="top"/>
    </xf>
    <xf numFmtId="0" fontId="44" fillId="0" borderId="15" xfId="87" applyFont="1" applyBorder="1" applyAlignment="1">
      <alignment horizontal="center" vertical="top"/>
    </xf>
    <xf numFmtId="0" fontId="43" fillId="0" borderId="15" xfId="87" applyFont="1" applyBorder="1" applyAlignment="1">
      <alignment horizontal="center" vertical="top" wrapText="1"/>
    </xf>
    <xf numFmtId="0" fontId="43" fillId="0" borderId="19" xfId="87" applyFont="1" applyBorder="1" applyAlignment="1">
      <alignment horizontal="center" vertical="top" wrapText="1"/>
    </xf>
    <xf numFmtId="0" fontId="43" fillId="0" borderId="23" xfId="87" applyFont="1" applyBorder="1" applyAlignment="1">
      <alignment horizontal="center" vertical="top" wrapText="1"/>
    </xf>
    <xf numFmtId="0" fontId="43" fillId="0" borderId="24" xfId="87" applyFont="1" applyBorder="1" applyAlignment="1">
      <alignment horizontal="center" vertical="top" wrapText="1"/>
    </xf>
    <xf numFmtId="0" fontId="43" fillId="0" borderId="21" xfId="87" applyFont="1" applyBorder="1" applyAlignment="1">
      <alignment horizontal="center" vertical="top" wrapText="1"/>
    </xf>
    <xf numFmtId="0" fontId="43" fillId="0" borderId="26" xfId="87" applyFont="1" applyBorder="1" applyAlignment="1">
      <alignment horizontal="center" vertical="top" wrapText="1"/>
    </xf>
    <xf numFmtId="0" fontId="43" fillId="0" borderId="20" xfId="87" applyFont="1" applyBorder="1" applyAlignment="1">
      <alignment horizontal="center" vertical="top" wrapText="1"/>
    </xf>
    <xf numFmtId="0" fontId="43" fillId="0" borderId="16" xfId="87" applyFont="1" applyBorder="1" applyAlignment="1">
      <alignment horizontal="center" vertical="top" wrapText="1"/>
    </xf>
    <xf numFmtId="0" fontId="43" fillId="0" borderId="18" xfId="87" applyFont="1" applyBorder="1" applyAlignment="1">
      <alignment horizontal="center" vertical="top" wrapText="1"/>
    </xf>
    <xf numFmtId="0" fontId="43" fillId="0" borderId="16" xfId="87" applyFont="1" applyBorder="1" applyAlignment="1">
      <alignment horizontal="justify" vertical="top" wrapText="1"/>
    </xf>
    <xf numFmtId="0" fontId="43" fillId="0" borderId="17" xfId="87" applyFont="1" applyBorder="1" applyAlignment="1">
      <alignment horizontal="justify" vertical="top" wrapText="1"/>
    </xf>
    <xf numFmtId="0" fontId="43" fillId="0" borderId="0" xfId="87" applyFont="1" applyAlignment="1">
      <alignment horizontal="right" vertical="top" wrapText="1"/>
    </xf>
    <xf numFmtId="0" fontId="44" fillId="0" borderId="0" xfId="87" applyFont="1" applyAlignment="1">
      <alignment horizontal="left" vertical="top" wrapText="1"/>
    </xf>
    <xf numFmtId="0" fontId="44" fillId="0" borderId="0" xfId="87" applyFont="1" applyAlignment="1">
      <alignment horizontal="right" vertical="top" wrapText="1"/>
    </xf>
    <xf numFmtId="2" fontId="44" fillId="0" borderId="25" xfId="87" applyNumberFormat="1" applyFont="1" applyBorder="1" applyAlignment="1">
      <alignment horizontal="left" vertical="top" wrapText="1"/>
    </xf>
    <xf numFmtId="0" fontId="50" fillId="0" borderId="0" xfId="87" applyFont="1" applyAlignment="1">
      <alignment horizontal="center" vertical="center"/>
    </xf>
    <xf numFmtId="0" fontId="49" fillId="0" borderId="0" xfId="87" applyFont="1" applyAlignment="1">
      <alignment horizontal="right" vertical="top" wrapText="1"/>
    </xf>
    <xf numFmtId="0" fontId="49" fillId="0" borderId="0" xfId="87" applyFont="1" applyAlignment="1">
      <alignment horizontal="justify" vertical="top" wrapText="1"/>
    </xf>
    <xf numFmtId="0" fontId="44" fillId="0" borderId="16" xfId="65" applyFont="1" applyBorder="1" applyAlignment="1">
      <alignment horizontal="center" vertical="center"/>
    </xf>
    <xf numFmtId="0" fontId="44" fillId="0" borderId="17" xfId="65" applyFont="1" applyBorder="1" applyAlignment="1">
      <alignment horizontal="center" vertical="center"/>
    </xf>
    <xf numFmtId="0" fontId="44" fillId="0" borderId="18" xfId="65" applyFont="1" applyBorder="1" applyAlignment="1">
      <alignment horizontal="center" vertical="center"/>
    </xf>
    <xf numFmtId="0" fontId="59" fillId="0" borderId="25" xfId="65" applyFont="1" applyBorder="1" applyAlignment="1">
      <alignment horizontal="center" vertical="center" wrapText="1"/>
    </xf>
    <xf numFmtId="0" fontId="44" fillId="0" borderId="15" xfId="762" applyFont="1" applyBorder="1" applyAlignment="1">
      <alignment horizontal="center" vertical="center" wrapText="1"/>
    </xf>
    <xf numFmtId="0" fontId="90" fillId="0" borderId="0" xfId="762" applyFont="1" applyAlignment="1">
      <alignment horizontal="center" vertical="top"/>
    </xf>
    <xf numFmtId="0" fontId="49" fillId="0" borderId="0" xfId="762" applyFont="1" applyAlignment="1">
      <alignment horizontal="left" vertical="top" wrapText="1"/>
    </xf>
    <xf numFmtId="0" fontId="49" fillId="0" borderId="0" xfId="762" applyFont="1" applyAlignment="1">
      <alignment horizontal="center" vertical="top"/>
    </xf>
    <xf numFmtId="0" fontId="44" fillId="0" borderId="15" xfId="65" applyFont="1" applyBorder="1" applyAlignment="1">
      <alignment horizontal="center" vertical="center" wrapText="1"/>
    </xf>
    <xf numFmtId="0" fontId="45" fillId="0" borderId="15" xfId="762" applyFont="1" applyBorder="1" applyAlignment="1">
      <alignment horizontal="center"/>
    </xf>
    <xf numFmtId="0" fontId="38" fillId="0" borderId="15" xfId="762" applyFont="1" applyBorder="1" applyAlignment="1">
      <alignment horizontal="center"/>
    </xf>
    <xf numFmtId="0" fontId="11" fillId="0" borderId="15" xfId="762" applyFont="1" applyBorder="1" applyAlignment="1">
      <alignment horizontal="center" vertical="center" wrapText="1"/>
    </xf>
    <xf numFmtId="0" fontId="73" fillId="0" borderId="0" xfId="0" applyFont="1" applyFill="1" applyAlignment="1">
      <alignment horizontal="center" vertical="top" wrapText="1"/>
    </xf>
    <xf numFmtId="0" fontId="68" fillId="0" borderId="0" xfId="0" applyFont="1" applyFill="1" applyAlignment="1">
      <alignment vertical="top" wrapText="1"/>
    </xf>
    <xf numFmtId="0" fontId="72" fillId="0" borderId="25" xfId="0" applyFont="1" applyFill="1" applyBorder="1" applyAlignment="1">
      <alignment horizontal="center" vertical="top" wrapText="1"/>
    </xf>
    <xf numFmtId="0" fontId="68" fillId="0" borderId="25" xfId="0" applyFont="1" applyFill="1" applyBorder="1" applyAlignment="1">
      <alignment horizontal="left" vertical="top" wrapText="1"/>
    </xf>
    <xf numFmtId="0" fontId="69" fillId="0" borderId="15" xfId="0" applyFont="1" applyFill="1" applyBorder="1" applyAlignment="1">
      <alignment horizontal="center" vertical="top" wrapText="1"/>
    </xf>
    <xf numFmtId="0" fontId="69" fillId="0" borderId="15" xfId="0" applyFont="1" applyFill="1" applyBorder="1" applyAlignment="1">
      <alignment vertical="top" wrapText="1"/>
    </xf>
    <xf numFmtId="0" fontId="69" fillId="0" borderId="15" xfId="0" applyFont="1" applyFill="1" applyBorder="1" applyAlignment="1">
      <alignment horizontal="justify" vertical="top" wrapText="1"/>
    </xf>
    <xf numFmtId="0" fontId="68" fillId="0" borderId="15" xfId="0" applyFont="1" applyFill="1" applyBorder="1" applyAlignment="1">
      <alignment horizontal="center" vertical="top" wrapText="1"/>
    </xf>
    <xf numFmtId="0" fontId="68" fillId="0" borderId="15" xfId="0" applyFont="1" applyFill="1" applyBorder="1" applyAlignment="1">
      <alignment vertical="top" wrapText="1"/>
    </xf>
    <xf numFmtId="0" fontId="69" fillId="0" borderId="15" xfId="88" applyFont="1" applyFill="1" applyBorder="1" applyAlignment="1">
      <alignment horizontal="center" vertical="top" wrapText="1"/>
    </xf>
    <xf numFmtId="0" fontId="72" fillId="0" borderId="15" xfId="89" applyFont="1" applyFill="1" applyBorder="1" applyAlignment="1">
      <alignment vertical="top" wrapText="1"/>
    </xf>
    <xf numFmtId="0" fontId="68" fillId="0" borderId="15" xfId="88" applyFont="1" applyFill="1" applyBorder="1" applyAlignment="1">
      <alignment horizontal="center" vertical="top" wrapText="1"/>
    </xf>
    <xf numFmtId="0" fontId="68" fillId="0" borderId="15" xfId="88" applyFont="1" applyFill="1" applyBorder="1" applyAlignment="1">
      <alignment vertical="top" wrapText="1"/>
    </xf>
    <xf numFmtId="0" fontId="68" fillId="0" borderId="0" xfId="88" applyFont="1" applyFill="1" applyAlignment="1">
      <alignment vertical="top" wrapText="1"/>
    </xf>
    <xf numFmtId="172" fontId="68" fillId="0" borderId="15" xfId="0" applyNumberFormat="1" applyFont="1" applyFill="1" applyBorder="1" applyAlignment="1">
      <alignment horizontal="center" vertical="top" wrapText="1"/>
    </xf>
    <xf numFmtId="0" fontId="68" fillId="0" borderId="15" xfId="0" applyFont="1" applyFill="1" applyBorder="1" applyAlignment="1">
      <alignment horizontal="justify" vertical="top" wrapText="1"/>
    </xf>
    <xf numFmtId="172" fontId="69" fillId="0" borderId="15" xfId="0" applyNumberFormat="1" applyFont="1" applyFill="1" applyBorder="1" applyAlignment="1">
      <alignment horizontal="justify" vertical="top" wrapText="1"/>
    </xf>
    <xf numFmtId="4" fontId="68" fillId="0" borderId="15" xfId="0" applyNumberFormat="1" applyFont="1" applyFill="1" applyBorder="1" applyAlignment="1">
      <alignment horizontal="center" vertical="top" wrapText="1"/>
    </xf>
    <xf numFmtId="2" fontId="68" fillId="0" borderId="15" xfId="0" applyNumberFormat="1" applyFont="1" applyFill="1" applyBorder="1" applyAlignment="1">
      <alignment horizontal="center" vertical="top" wrapText="1"/>
    </xf>
    <xf numFmtId="2" fontId="68" fillId="0" borderId="15" xfId="0" applyNumberFormat="1" applyFont="1" applyFill="1" applyBorder="1" applyAlignment="1">
      <alignment horizontal="right" vertical="top" wrapText="1"/>
    </xf>
    <xf numFmtId="10" fontId="69" fillId="0" borderId="15" xfId="0" applyNumberFormat="1" applyFont="1" applyFill="1" applyBorder="1" applyAlignment="1">
      <alignment horizontal="center" vertical="top" wrapText="1"/>
    </xf>
    <xf numFmtId="2" fontId="68" fillId="0" borderId="15" xfId="0" applyNumberFormat="1" applyFont="1" applyFill="1" applyBorder="1" applyAlignment="1">
      <alignment vertical="top" wrapText="1"/>
    </xf>
    <xf numFmtId="0" fontId="68" fillId="0" borderId="0" xfId="0" applyFont="1" applyFill="1" applyAlignment="1">
      <alignment horizontal="center" vertical="top" wrapText="1"/>
    </xf>
    <xf numFmtId="2" fontId="69" fillId="0" borderId="15" xfId="0" applyNumberFormat="1" applyFont="1" applyFill="1" applyBorder="1" applyAlignment="1">
      <alignment horizontal="right" vertical="top" wrapText="1"/>
    </xf>
    <xf numFmtId="2" fontId="69" fillId="0" borderId="15" xfId="0" applyNumberFormat="1" applyFont="1" applyFill="1" applyBorder="1" applyAlignment="1">
      <alignment vertical="top" wrapText="1"/>
    </xf>
    <xf numFmtId="1" fontId="68" fillId="0" borderId="15" xfId="0" applyNumberFormat="1" applyFont="1" applyFill="1" applyBorder="1" applyAlignment="1">
      <alignment horizontal="center" vertical="top" wrapText="1"/>
    </xf>
    <xf numFmtId="173" fontId="68" fillId="0" borderId="15" xfId="0" applyNumberFormat="1" applyFont="1" applyFill="1" applyBorder="1" applyAlignment="1">
      <alignment horizontal="center" vertical="top" wrapText="1"/>
    </xf>
    <xf numFmtId="2" fontId="69" fillId="0" borderId="15" xfId="0" applyNumberFormat="1" applyFont="1" applyFill="1" applyBorder="1" applyAlignment="1">
      <alignment horizontal="center" vertical="top" wrapText="1"/>
    </xf>
    <xf numFmtId="0" fontId="69" fillId="0" borderId="15" xfId="88" applyFont="1" applyFill="1" applyBorder="1" applyAlignment="1">
      <alignment vertical="top" wrapText="1"/>
    </xf>
    <xf numFmtId="0" fontId="69" fillId="0" borderId="16" xfId="88" applyFont="1" applyFill="1" applyBorder="1" applyAlignment="1">
      <alignment vertical="top" wrapText="1"/>
    </xf>
    <xf numFmtId="0" fontId="87" fillId="0" borderId="15" xfId="0" applyFont="1" applyFill="1" applyBorder="1" applyAlignment="1">
      <alignment horizontal="justify" vertical="top" wrapText="1"/>
    </xf>
    <xf numFmtId="0" fontId="68" fillId="0" borderId="18" xfId="0" applyFont="1" applyFill="1" applyBorder="1" applyAlignment="1">
      <alignment vertical="top" wrapText="1"/>
    </xf>
    <xf numFmtId="0" fontId="66" fillId="0" borderId="15" xfId="0" applyFont="1" applyFill="1" applyBorder="1" applyAlignment="1">
      <alignment horizontal="justify" vertical="top" wrapText="1"/>
    </xf>
    <xf numFmtId="0" fontId="68" fillId="0" borderId="16" xfId="0" applyFont="1" applyFill="1" applyBorder="1" applyAlignment="1">
      <alignment horizontal="center" vertical="top" wrapText="1"/>
    </xf>
    <xf numFmtId="0" fontId="68" fillId="0" borderId="18" xfId="0" applyFont="1" applyFill="1" applyBorder="1" applyAlignment="1">
      <alignment horizontal="center" vertical="top" wrapText="1"/>
    </xf>
    <xf numFmtId="0" fontId="66" fillId="0" borderId="22" xfId="0" applyFont="1" applyFill="1" applyBorder="1" applyAlignment="1">
      <alignment horizontal="justify" vertical="top" wrapText="1"/>
    </xf>
    <xf numFmtId="0" fontId="69" fillId="0" borderId="0" xfId="0" applyFont="1" applyFill="1" applyAlignment="1">
      <alignment horizontal="center" vertical="top" wrapText="1"/>
    </xf>
    <xf numFmtId="172" fontId="69" fillId="0" borderId="0" xfId="0" applyNumberFormat="1" applyFont="1" applyFill="1" applyAlignment="1">
      <alignment horizontal="justify" vertical="top" wrapText="1"/>
    </xf>
    <xf numFmtId="2" fontId="68" fillId="0" borderId="0" xfId="0" applyNumberFormat="1" applyFont="1" applyFill="1" applyAlignment="1">
      <alignment horizontal="center" vertical="top" wrapText="1"/>
    </xf>
    <xf numFmtId="2" fontId="69" fillId="0" borderId="0" xfId="0" applyNumberFormat="1" applyFont="1" applyFill="1" applyAlignment="1">
      <alignment horizontal="right" vertical="top" wrapText="1"/>
    </xf>
    <xf numFmtId="0" fontId="69" fillId="0" borderId="0" xfId="0" applyFont="1" applyFill="1" applyAlignment="1">
      <alignment vertical="top" wrapText="1"/>
    </xf>
    <xf numFmtId="0" fontId="71" fillId="0" borderId="0" xfId="87" applyFont="1" applyFill="1" applyAlignment="1">
      <alignment horizontal="center" vertical="top"/>
    </xf>
    <xf numFmtId="2" fontId="68" fillId="0" borderId="0" xfId="0" applyNumberFormat="1" applyFont="1" applyFill="1" applyAlignment="1">
      <alignment vertical="top" wrapText="1"/>
    </xf>
    <xf numFmtId="0" fontId="50" fillId="0" borderId="0" xfId="643" applyFont="1" applyFill="1" applyAlignment="1">
      <alignment horizontal="center" vertical="center"/>
    </xf>
    <xf numFmtId="0" fontId="42" fillId="0" borderId="0" xfId="643" applyFont="1" applyFill="1" applyAlignment="1">
      <alignment vertical="top"/>
    </xf>
    <xf numFmtId="0" fontId="49" fillId="0" borderId="0" xfId="643" applyFont="1" applyFill="1" applyAlignment="1">
      <alignment horizontal="right" vertical="top" wrapText="1"/>
    </xf>
    <xf numFmtId="0" fontId="49" fillId="0" borderId="0" xfId="643" applyFont="1" applyFill="1" applyAlignment="1">
      <alignment horizontal="justify" vertical="top" wrapText="1"/>
    </xf>
    <xf numFmtId="0" fontId="43" fillId="0" borderId="0" xfId="643" applyFont="1" applyFill="1" applyAlignment="1">
      <alignment vertical="top"/>
    </xf>
    <xf numFmtId="0" fontId="43" fillId="0" borderId="0" xfId="643" applyFont="1" applyFill="1" applyAlignment="1">
      <alignment horizontal="right" vertical="top" wrapText="1"/>
    </xf>
    <xf numFmtId="0" fontId="44" fillId="0" borderId="0" xfId="643" applyFont="1" applyFill="1" applyAlignment="1">
      <alignment horizontal="left" vertical="top" wrapText="1"/>
    </xf>
    <xf numFmtId="0" fontId="44" fillId="0" borderId="0" xfId="643" applyFont="1" applyFill="1" applyAlignment="1">
      <alignment horizontal="right" vertical="top" wrapText="1"/>
    </xf>
    <xf numFmtId="2" fontId="44" fillId="0" borderId="25" xfId="643" applyNumberFormat="1" applyFont="1" applyFill="1" applyBorder="1" applyAlignment="1">
      <alignment horizontal="left" vertical="top" wrapText="1"/>
    </xf>
    <xf numFmtId="0" fontId="43" fillId="0" borderId="15" xfId="643" applyFont="1" applyFill="1" applyBorder="1" applyAlignment="1">
      <alignment horizontal="center" vertical="top"/>
    </xf>
    <xf numFmtId="0" fontId="43" fillId="0" borderId="19" xfId="643" applyFont="1" applyFill="1" applyBorder="1" applyAlignment="1">
      <alignment horizontal="center" vertical="top" wrapText="1"/>
    </xf>
    <xf numFmtId="0" fontId="43" fillId="0" borderId="23" xfId="643" applyFont="1" applyFill="1" applyBorder="1" applyAlignment="1">
      <alignment horizontal="center" vertical="top" wrapText="1"/>
    </xf>
    <xf numFmtId="0" fontId="43" fillId="0" borderId="15" xfId="643" applyFont="1" applyFill="1" applyBorder="1" applyAlignment="1">
      <alignment horizontal="center" vertical="top" wrapText="1"/>
    </xf>
    <xf numFmtId="0" fontId="43" fillId="0" borderId="26" xfId="643" applyFont="1" applyFill="1" applyBorder="1" applyAlignment="1">
      <alignment horizontal="center" vertical="top" wrapText="1"/>
    </xf>
    <xf numFmtId="0" fontId="43" fillId="0" borderId="15" xfId="643" applyFont="1" applyFill="1" applyBorder="1" applyAlignment="1">
      <alignment horizontal="center" vertical="top"/>
    </xf>
    <xf numFmtId="0" fontId="43" fillId="0" borderId="15" xfId="643" applyFont="1" applyFill="1" applyBorder="1" applyAlignment="1">
      <alignment vertical="top"/>
    </xf>
    <xf numFmtId="0" fontId="43" fillId="0" borderId="24" xfId="643" applyFont="1" applyFill="1" applyBorder="1" applyAlignment="1">
      <alignment horizontal="center" vertical="top" wrapText="1"/>
    </xf>
    <xf numFmtId="0" fontId="43" fillId="0" borderId="21" xfId="643" applyFont="1" applyFill="1" applyBorder="1" applyAlignment="1">
      <alignment horizontal="center" vertical="top" wrapText="1"/>
    </xf>
    <xf numFmtId="0" fontId="43" fillId="0" borderId="20" xfId="643" applyFont="1" applyFill="1" applyBorder="1" applyAlignment="1">
      <alignment horizontal="center" vertical="top" wrapText="1"/>
    </xf>
    <xf numFmtId="2" fontId="43" fillId="0" borderId="0" xfId="643" applyNumberFormat="1" applyFont="1" applyFill="1" applyAlignment="1">
      <alignment vertical="top"/>
    </xf>
    <xf numFmtId="0" fontId="43" fillId="0" borderId="16" xfId="643" applyFont="1" applyFill="1" applyBorder="1" applyAlignment="1">
      <alignment horizontal="center" vertical="top" wrapText="1"/>
    </xf>
    <xf numFmtId="0" fontId="43" fillId="0" borderId="18" xfId="643" applyFont="1" applyFill="1" applyBorder="1" applyAlignment="1">
      <alignment horizontal="center" vertical="top" wrapText="1"/>
    </xf>
    <xf numFmtId="0" fontId="43" fillId="0" borderId="15" xfId="643" applyFont="1" applyFill="1" applyBorder="1" applyAlignment="1">
      <alignment horizontal="center" vertical="top" wrapText="1"/>
    </xf>
    <xf numFmtId="0" fontId="43" fillId="0" borderId="18" xfId="643" applyFont="1" applyFill="1" applyBorder="1" applyAlignment="1">
      <alignment vertical="top" wrapText="1"/>
    </xf>
    <xf numFmtId="0" fontId="43" fillId="0" borderId="15" xfId="643" applyFont="1" applyFill="1" applyBorder="1" applyAlignment="1">
      <alignment horizontal="right" vertical="top"/>
    </xf>
    <xf numFmtId="2" fontId="44" fillId="0" borderId="0" xfId="643" applyNumberFormat="1" applyFont="1" applyFill="1" applyAlignment="1">
      <alignment vertical="top" wrapText="1"/>
    </xf>
    <xf numFmtId="0" fontId="44" fillId="0" borderId="0" xfId="643" applyFont="1" applyFill="1" applyAlignment="1">
      <alignment vertical="top" wrapText="1"/>
    </xf>
    <xf numFmtId="2" fontId="43" fillId="0" borderId="16" xfId="643" applyNumberFormat="1" applyFont="1" applyFill="1" applyBorder="1" applyAlignment="1">
      <alignment horizontal="right" vertical="top"/>
    </xf>
    <xf numFmtId="2" fontId="43" fillId="0" borderId="18" xfId="643" applyNumberFormat="1" applyFont="1" applyFill="1" applyBorder="1" applyAlignment="1">
      <alignment vertical="top"/>
    </xf>
    <xf numFmtId="0" fontId="43" fillId="0" borderId="16" xfId="643" applyFont="1" applyFill="1" applyBorder="1" applyAlignment="1">
      <alignment horizontal="right" vertical="top"/>
    </xf>
    <xf numFmtId="0" fontId="43" fillId="0" borderId="17" xfId="643" applyFont="1" applyFill="1" applyBorder="1" applyAlignment="1">
      <alignment vertical="top"/>
    </xf>
    <xf numFmtId="0" fontId="43" fillId="0" borderId="18" xfId="643" applyFont="1" applyFill="1" applyBorder="1" applyAlignment="1">
      <alignment horizontal="left" vertical="top"/>
    </xf>
    <xf numFmtId="0" fontId="43" fillId="0" borderId="16" xfId="643" applyFont="1" applyFill="1" applyBorder="1" applyAlignment="1">
      <alignment horizontal="center" vertical="top"/>
    </xf>
    <xf numFmtId="2" fontId="43" fillId="0" borderId="15" xfId="643" applyNumberFormat="1" applyFont="1" applyFill="1" applyBorder="1" applyAlignment="1">
      <alignment horizontal="center" vertical="top"/>
    </xf>
    <xf numFmtId="2" fontId="43" fillId="0" borderId="15" xfId="643" applyNumberFormat="1" applyFont="1" applyFill="1" applyBorder="1" applyAlignment="1">
      <alignment horizontal="right" vertical="top"/>
    </xf>
    <xf numFmtId="21" fontId="43" fillId="0" borderId="15" xfId="643" applyNumberFormat="1" applyFont="1" applyFill="1" applyBorder="1" applyAlignment="1">
      <alignment horizontal="justify" vertical="top" wrapText="1"/>
    </xf>
    <xf numFmtId="0" fontId="43" fillId="0" borderId="15" xfId="643" applyFont="1" applyFill="1" applyBorder="1" applyAlignment="1">
      <alignment horizontal="justify" vertical="top" wrapText="1"/>
    </xf>
    <xf numFmtId="0" fontId="43" fillId="0" borderId="17" xfId="643" applyFont="1" applyFill="1" applyBorder="1" applyAlignment="1">
      <alignment vertical="top" wrapText="1"/>
    </xf>
    <xf numFmtId="2" fontId="44" fillId="0" borderId="0" xfId="643" applyNumberFormat="1" applyFont="1" applyFill="1" applyAlignment="1">
      <alignment horizontal="left" vertical="top" wrapText="1"/>
    </xf>
    <xf numFmtId="0" fontId="43" fillId="0" borderId="15" xfId="0" applyFont="1" applyFill="1" applyBorder="1" applyAlignment="1">
      <alignment horizontal="left" vertical="center" wrapText="1"/>
    </xf>
    <xf numFmtId="2" fontId="43" fillId="0" borderId="15" xfId="0" applyNumberFormat="1" applyFont="1" applyFill="1" applyBorder="1" applyAlignment="1">
      <alignment horizontal="center" vertical="center" wrapText="1"/>
    </xf>
    <xf numFmtId="2" fontId="43" fillId="0" borderId="17" xfId="643" applyNumberFormat="1" applyFont="1" applyFill="1" applyBorder="1" applyAlignment="1">
      <alignment horizontal="right" vertical="top"/>
    </xf>
    <xf numFmtId="0" fontId="43" fillId="0" borderId="15" xfId="0" applyFont="1" applyFill="1" applyBorder="1" applyAlignment="1">
      <alignment vertical="top"/>
    </xf>
    <xf numFmtId="2" fontId="43" fillId="0" borderId="15" xfId="0" applyNumberFormat="1" applyFont="1" applyFill="1" applyBorder="1" applyAlignment="1">
      <alignment horizontal="center" vertical="top"/>
    </xf>
    <xf numFmtId="2" fontId="43" fillId="0" borderId="15" xfId="0" applyNumberFormat="1" applyFont="1" applyFill="1" applyBorder="1" applyAlignment="1">
      <alignment horizontal="center" vertical="top" shrinkToFit="1"/>
    </xf>
    <xf numFmtId="0" fontId="43" fillId="0" borderId="15" xfId="0" applyFont="1" applyFill="1" applyBorder="1" applyAlignment="1">
      <alignment vertical="top" wrapText="1"/>
    </xf>
    <xf numFmtId="2" fontId="43" fillId="0" borderId="15" xfId="643" applyNumberFormat="1" applyFont="1" applyFill="1" applyBorder="1" applyAlignment="1">
      <alignment horizontal="center" vertical="top" wrapText="1"/>
    </xf>
    <xf numFmtId="0" fontId="43" fillId="0" borderId="15" xfId="643" applyFont="1" applyFill="1" applyBorder="1" applyAlignment="1">
      <alignment vertical="top" wrapText="1"/>
    </xf>
    <xf numFmtId="169" fontId="43" fillId="0" borderId="15" xfId="0" applyNumberFormat="1" applyFont="1" applyFill="1" applyBorder="1" applyAlignment="1">
      <alignment horizontal="center" vertical="top"/>
    </xf>
    <xf numFmtId="0" fontId="43" fillId="0" borderId="16" xfId="0" applyFont="1" applyFill="1" applyBorder="1" applyAlignment="1">
      <alignment horizontal="right" vertical="top"/>
    </xf>
    <xf numFmtId="0" fontId="43" fillId="0" borderId="17" xfId="0" applyFont="1" applyFill="1" applyBorder="1" applyAlignment="1">
      <alignment horizontal="center" vertical="top"/>
    </xf>
    <xf numFmtId="0" fontId="43" fillId="0" borderId="18" xfId="0" applyFont="1" applyFill="1" applyBorder="1" applyAlignment="1">
      <alignment horizontal="left" vertical="top"/>
    </xf>
    <xf numFmtId="0" fontId="44" fillId="0" borderId="15" xfId="643" applyFont="1" applyFill="1" applyBorder="1" applyAlignment="1">
      <alignment horizontal="center" vertical="top"/>
    </xf>
    <xf numFmtId="0" fontId="44" fillId="0" borderId="15" xfId="643" applyFont="1" applyFill="1" applyBorder="1" applyAlignment="1">
      <alignment horizontal="center" vertical="top"/>
    </xf>
    <xf numFmtId="2" fontId="44" fillId="0" borderId="15" xfId="643" applyNumberFormat="1" applyFont="1" applyFill="1" applyBorder="1" applyAlignment="1">
      <alignment horizontal="right" vertical="top"/>
    </xf>
    <xf numFmtId="0" fontId="43" fillId="0" borderId="0" xfId="643" applyFont="1" applyFill="1" applyAlignment="1">
      <alignment horizontal="right" vertical="top"/>
    </xf>
    <xf numFmtId="0" fontId="43" fillId="0" borderId="0" xfId="643" applyFont="1" applyFill="1" applyAlignment="1">
      <alignment horizontal="left" vertical="top"/>
    </xf>
    <xf numFmtId="0" fontId="43" fillId="0" borderId="0" xfId="643" applyFont="1" applyFill="1" applyAlignment="1">
      <alignment horizontal="center" vertical="top"/>
    </xf>
    <xf numFmtId="0" fontId="42" fillId="0" borderId="0" xfId="643" applyFont="1" applyFill="1" applyAlignment="1">
      <alignment horizontal="right" vertical="top"/>
    </xf>
    <xf numFmtId="0" fontId="42" fillId="0" borderId="0" xfId="643" applyFont="1" applyFill="1" applyAlignment="1">
      <alignment horizontal="left" vertical="top"/>
    </xf>
    <xf numFmtId="0" fontId="42" fillId="0" borderId="0" xfId="643" applyFont="1" applyFill="1" applyAlignment="1">
      <alignment horizontal="center" vertical="top"/>
    </xf>
    <xf numFmtId="169" fontId="43" fillId="0" borderId="15" xfId="643" applyNumberFormat="1" applyFont="1" applyFill="1" applyBorder="1" applyAlignment="1">
      <alignment horizontal="center" vertical="top"/>
    </xf>
    <xf numFmtId="0" fontId="43" fillId="0" borderId="16" xfId="0" applyFont="1" applyFill="1" applyBorder="1" applyAlignment="1">
      <alignment horizontal="center" vertical="center" wrapText="1"/>
    </xf>
    <xf numFmtId="0" fontId="43" fillId="0" borderId="18" xfId="0" applyFont="1" applyFill="1" applyBorder="1" applyAlignment="1">
      <alignment horizontal="center" vertical="center" wrapText="1"/>
    </xf>
    <xf numFmtId="0" fontId="43" fillId="0" borderId="17" xfId="0" applyFont="1" applyFill="1" applyBorder="1" applyAlignment="1">
      <alignment horizontal="center" vertical="center" wrapText="1"/>
    </xf>
    <xf numFmtId="0" fontId="43" fillId="0" borderId="0" xfId="643" applyFont="1" applyFill="1" applyBorder="1" applyAlignment="1">
      <alignment vertical="top"/>
    </xf>
    <xf numFmtId="0" fontId="42" fillId="0" borderId="0" xfId="643" applyFont="1" applyFill="1" applyBorder="1" applyAlignment="1">
      <alignment vertical="top"/>
    </xf>
    <xf numFmtId="2" fontId="64" fillId="0" borderId="0" xfId="87" applyNumberFormat="1" applyFont="1" applyAlignment="1">
      <alignment horizontal="left" vertical="center" wrapText="1"/>
    </xf>
    <xf numFmtId="0" fontId="64" fillId="0" borderId="0" xfId="87" applyFont="1" applyAlignment="1">
      <alignment horizontal="left" vertical="center" wrapText="1"/>
    </xf>
  </cellXfs>
  <cellStyles count="783">
    <cellStyle name="20% - Accent1" xfId="1" builtinId="30" customBuiltin="1"/>
    <cellStyle name="20% - Accent1 2" xfId="108" xr:uid="{00000000-0005-0000-0000-000001000000}"/>
    <cellStyle name="20% - Accent1 3" xfId="109" xr:uid="{00000000-0005-0000-0000-000002000000}"/>
    <cellStyle name="20% - Accent2" xfId="2" builtinId="34" customBuiltin="1"/>
    <cellStyle name="20% - Accent2 2" xfId="110" xr:uid="{00000000-0005-0000-0000-000004000000}"/>
    <cellStyle name="20% - Accent2 3" xfId="111" xr:uid="{00000000-0005-0000-0000-000005000000}"/>
    <cellStyle name="20% - Accent3" xfId="3" builtinId="38" customBuiltin="1"/>
    <cellStyle name="20% - Accent3 2" xfId="112" xr:uid="{00000000-0005-0000-0000-000007000000}"/>
    <cellStyle name="20% - Accent3 3" xfId="113" xr:uid="{00000000-0005-0000-0000-000008000000}"/>
    <cellStyle name="20% - Accent4" xfId="4" builtinId="42" customBuiltin="1"/>
    <cellStyle name="20% - Accent4 2" xfId="114" xr:uid="{00000000-0005-0000-0000-00000A000000}"/>
    <cellStyle name="20% - Accent4 3" xfId="115" xr:uid="{00000000-0005-0000-0000-00000B000000}"/>
    <cellStyle name="20% - Accent5" xfId="5" builtinId="46" customBuiltin="1"/>
    <cellStyle name="20% - Accent5 2" xfId="116" xr:uid="{00000000-0005-0000-0000-00000D000000}"/>
    <cellStyle name="20% - Accent5 3" xfId="117" xr:uid="{00000000-0005-0000-0000-00000E000000}"/>
    <cellStyle name="20% - Accent6" xfId="6" builtinId="50" customBuiltin="1"/>
    <cellStyle name="20% - Accent6 2" xfId="118" xr:uid="{00000000-0005-0000-0000-000010000000}"/>
    <cellStyle name="20% - Accent6 3" xfId="119" xr:uid="{00000000-0005-0000-0000-000011000000}"/>
    <cellStyle name="40% - Accent1" xfId="7" builtinId="31" customBuiltin="1"/>
    <cellStyle name="40% - Accent1 2" xfId="120" xr:uid="{00000000-0005-0000-0000-000013000000}"/>
    <cellStyle name="40% - Accent1 3" xfId="121" xr:uid="{00000000-0005-0000-0000-000014000000}"/>
    <cellStyle name="40% - Accent2" xfId="8" builtinId="35" customBuiltin="1"/>
    <cellStyle name="40% - Accent2 2" xfId="122" xr:uid="{00000000-0005-0000-0000-000016000000}"/>
    <cellStyle name="40% - Accent2 3" xfId="123" xr:uid="{00000000-0005-0000-0000-000017000000}"/>
    <cellStyle name="40% - Accent3" xfId="9" builtinId="39" customBuiltin="1"/>
    <cellStyle name="40% - Accent3 2" xfId="124" xr:uid="{00000000-0005-0000-0000-000019000000}"/>
    <cellStyle name="40% - Accent3 3" xfId="125" xr:uid="{00000000-0005-0000-0000-00001A000000}"/>
    <cellStyle name="40% - Accent4" xfId="10" builtinId="43" customBuiltin="1"/>
    <cellStyle name="40% - Accent4 2" xfId="126" xr:uid="{00000000-0005-0000-0000-00001C000000}"/>
    <cellStyle name="40% - Accent4 3" xfId="127" xr:uid="{00000000-0005-0000-0000-00001D000000}"/>
    <cellStyle name="40% - Accent5" xfId="11" builtinId="47" customBuiltin="1"/>
    <cellStyle name="40% - Accent5 2" xfId="128" xr:uid="{00000000-0005-0000-0000-00001F000000}"/>
    <cellStyle name="40% - Accent5 3" xfId="129" xr:uid="{00000000-0005-0000-0000-000020000000}"/>
    <cellStyle name="40% - Accent6" xfId="12" builtinId="51" customBuiltin="1"/>
    <cellStyle name="40% - Accent6 2" xfId="130" xr:uid="{00000000-0005-0000-0000-000022000000}"/>
    <cellStyle name="40% - Accent6 3" xfId="131" xr:uid="{00000000-0005-0000-0000-000023000000}"/>
    <cellStyle name="60% - Accent1" xfId="13" builtinId="32" customBuiltin="1"/>
    <cellStyle name="60% - Accent1 2" xfId="132" xr:uid="{00000000-0005-0000-0000-000025000000}"/>
    <cellStyle name="60% - Accent1 3" xfId="133" xr:uid="{00000000-0005-0000-0000-000026000000}"/>
    <cellStyle name="60% - Accent2" xfId="14" builtinId="36" customBuiltin="1"/>
    <cellStyle name="60% - Accent2 2" xfId="134" xr:uid="{00000000-0005-0000-0000-000028000000}"/>
    <cellStyle name="60% - Accent2 3" xfId="135" xr:uid="{00000000-0005-0000-0000-000029000000}"/>
    <cellStyle name="60% - Accent3" xfId="15" builtinId="40" customBuiltin="1"/>
    <cellStyle name="60% - Accent3 2" xfId="136" xr:uid="{00000000-0005-0000-0000-00002B000000}"/>
    <cellStyle name="60% - Accent3 3" xfId="137" xr:uid="{00000000-0005-0000-0000-00002C000000}"/>
    <cellStyle name="60% - Accent4" xfId="16" builtinId="44" customBuiltin="1"/>
    <cellStyle name="60% - Accent4 2" xfId="138" xr:uid="{00000000-0005-0000-0000-00002E000000}"/>
    <cellStyle name="60% - Accent4 3" xfId="139" xr:uid="{00000000-0005-0000-0000-00002F000000}"/>
    <cellStyle name="60% - Accent5" xfId="17" builtinId="48" customBuiltin="1"/>
    <cellStyle name="60% - Accent5 2" xfId="140" xr:uid="{00000000-0005-0000-0000-000031000000}"/>
    <cellStyle name="60% - Accent5 3" xfId="141" xr:uid="{00000000-0005-0000-0000-000032000000}"/>
    <cellStyle name="60% - Accent6" xfId="18" builtinId="52" customBuiltin="1"/>
    <cellStyle name="60% - Accent6 2" xfId="142" xr:uid="{00000000-0005-0000-0000-000034000000}"/>
    <cellStyle name="60% - Accent6 3" xfId="143" xr:uid="{00000000-0005-0000-0000-000035000000}"/>
    <cellStyle name="Accent1" xfId="19" builtinId="29" customBuiltin="1"/>
    <cellStyle name="Accent1 - 20%" xfId="144" xr:uid="{00000000-0005-0000-0000-000037000000}"/>
    <cellStyle name="Accent1 - 20% 2" xfId="145" xr:uid="{00000000-0005-0000-0000-000038000000}"/>
    <cellStyle name="Accent1 - 20% 3" xfId="146" xr:uid="{00000000-0005-0000-0000-000039000000}"/>
    <cellStyle name="Accent1 - 20% 4" xfId="147" xr:uid="{00000000-0005-0000-0000-00003A000000}"/>
    <cellStyle name="Accent1 - 40%" xfId="148" xr:uid="{00000000-0005-0000-0000-00003B000000}"/>
    <cellStyle name="Accent1 - 40% 2" xfId="149" xr:uid="{00000000-0005-0000-0000-00003C000000}"/>
    <cellStyle name="Accent1 - 40% 3" xfId="150" xr:uid="{00000000-0005-0000-0000-00003D000000}"/>
    <cellStyle name="Accent1 - 40% 4" xfId="151" xr:uid="{00000000-0005-0000-0000-00003E000000}"/>
    <cellStyle name="Accent1 - 60%" xfId="152" xr:uid="{00000000-0005-0000-0000-00003F000000}"/>
    <cellStyle name="Accent1 10" xfId="153" xr:uid="{00000000-0005-0000-0000-000040000000}"/>
    <cellStyle name="Accent1 11" xfId="154" xr:uid="{00000000-0005-0000-0000-000041000000}"/>
    <cellStyle name="Accent1 12" xfId="155" xr:uid="{00000000-0005-0000-0000-000042000000}"/>
    <cellStyle name="Accent1 13" xfId="156" xr:uid="{00000000-0005-0000-0000-000043000000}"/>
    <cellStyle name="Accent1 14" xfId="157" xr:uid="{00000000-0005-0000-0000-000044000000}"/>
    <cellStyle name="Accent1 15" xfId="158" xr:uid="{00000000-0005-0000-0000-000045000000}"/>
    <cellStyle name="Accent1 2" xfId="159" xr:uid="{00000000-0005-0000-0000-000046000000}"/>
    <cellStyle name="Accent1 3" xfId="160" xr:uid="{00000000-0005-0000-0000-000047000000}"/>
    <cellStyle name="Accent1 4" xfId="161" xr:uid="{00000000-0005-0000-0000-000048000000}"/>
    <cellStyle name="Accent1 5" xfId="162" xr:uid="{00000000-0005-0000-0000-000049000000}"/>
    <cellStyle name="Accent1 6" xfId="163" xr:uid="{00000000-0005-0000-0000-00004A000000}"/>
    <cellStyle name="Accent1 7" xfId="164" xr:uid="{00000000-0005-0000-0000-00004B000000}"/>
    <cellStyle name="Accent1 8" xfId="165" xr:uid="{00000000-0005-0000-0000-00004C000000}"/>
    <cellStyle name="Accent1 9" xfId="166" xr:uid="{00000000-0005-0000-0000-00004D000000}"/>
    <cellStyle name="Accent2" xfId="20" builtinId="33" customBuiltin="1"/>
    <cellStyle name="Accent2 - 20%" xfId="167" xr:uid="{00000000-0005-0000-0000-00004F000000}"/>
    <cellStyle name="Accent2 - 20% 2" xfId="168" xr:uid="{00000000-0005-0000-0000-000050000000}"/>
    <cellStyle name="Accent2 - 20% 3" xfId="169" xr:uid="{00000000-0005-0000-0000-000051000000}"/>
    <cellStyle name="Accent2 - 20% 4" xfId="170" xr:uid="{00000000-0005-0000-0000-000052000000}"/>
    <cellStyle name="Accent2 - 40%" xfId="171" xr:uid="{00000000-0005-0000-0000-000053000000}"/>
    <cellStyle name="Accent2 - 40% 2" xfId="172" xr:uid="{00000000-0005-0000-0000-000054000000}"/>
    <cellStyle name="Accent2 - 40% 3" xfId="173" xr:uid="{00000000-0005-0000-0000-000055000000}"/>
    <cellStyle name="Accent2 - 40% 4" xfId="174" xr:uid="{00000000-0005-0000-0000-000056000000}"/>
    <cellStyle name="Accent2 - 60%" xfId="175" xr:uid="{00000000-0005-0000-0000-000057000000}"/>
    <cellStyle name="Accent2 10" xfId="176" xr:uid="{00000000-0005-0000-0000-000058000000}"/>
    <cellStyle name="Accent2 11" xfId="177" xr:uid="{00000000-0005-0000-0000-000059000000}"/>
    <cellStyle name="Accent2 12" xfId="178" xr:uid="{00000000-0005-0000-0000-00005A000000}"/>
    <cellStyle name="Accent2 13" xfId="179" xr:uid="{00000000-0005-0000-0000-00005B000000}"/>
    <cellStyle name="Accent2 14" xfId="180" xr:uid="{00000000-0005-0000-0000-00005C000000}"/>
    <cellStyle name="Accent2 15" xfId="181" xr:uid="{00000000-0005-0000-0000-00005D000000}"/>
    <cellStyle name="Accent2 2" xfId="182" xr:uid="{00000000-0005-0000-0000-00005E000000}"/>
    <cellStyle name="Accent2 3" xfId="183" xr:uid="{00000000-0005-0000-0000-00005F000000}"/>
    <cellStyle name="Accent2 4" xfId="184" xr:uid="{00000000-0005-0000-0000-000060000000}"/>
    <cellStyle name="Accent2 5" xfId="185" xr:uid="{00000000-0005-0000-0000-000061000000}"/>
    <cellStyle name="Accent2 6" xfId="186" xr:uid="{00000000-0005-0000-0000-000062000000}"/>
    <cellStyle name="Accent2 7" xfId="187" xr:uid="{00000000-0005-0000-0000-000063000000}"/>
    <cellStyle name="Accent2 8" xfId="188" xr:uid="{00000000-0005-0000-0000-000064000000}"/>
    <cellStyle name="Accent2 9" xfId="189" xr:uid="{00000000-0005-0000-0000-000065000000}"/>
    <cellStyle name="Accent3" xfId="21" builtinId="37" customBuiltin="1"/>
    <cellStyle name="Accent3 - 20%" xfId="190" xr:uid="{00000000-0005-0000-0000-000067000000}"/>
    <cellStyle name="Accent3 - 20% 2" xfId="191" xr:uid="{00000000-0005-0000-0000-000068000000}"/>
    <cellStyle name="Accent3 - 20% 3" xfId="192" xr:uid="{00000000-0005-0000-0000-000069000000}"/>
    <cellStyle name="Accent3 - 20% 4" xfId="193" xr:uid="{00000000-0005-0000-0000-00006A000000}"/>
    <cellStyle name="Accent3 - 40%" xfId="194" xr:uid="{00000000-0005-0000-0000-00006B000000}"/>
    <cellStyle name="Accent3 - 40% 2" xfId="195" xr:uid="{00000000-0005-0000-0000-00006C000000}"/>
    <cellStyle name="Accent3 - 40% 3" xfId="196" xr:uid="{00000000-0005-0000-0000-00006D000000}"/>
    <cellStyle name="Accent3 - 40% 4" xfId="197" xr:uid="{00000000-0005-0000-0000-00006E000000}"/>
    <cellStyle name="Accent3 - 60%" xfId="198" xr:uid="{00000000-0005-0000-0000-00006F000000}"/>
    <cellStyle name="Accent3 10" xfId="199" xr:uid="{00000000-0005-0000-0000-000070000000}"/>
    <cellStyle name="Accent3 11" xfId="200" xr:uid="{00000000-0005-0000-0000-000071000000}"/>
    <cellStyle name="Accent3 12" xfId="201" xr:uid="{00000000-0005-0000-0000-000072000000}"/>
    <cellStyle name="Accent3 13" xfId="202" xr:uid="{00000000-0005-0000-0000-000073000000}"/>
    <cellStyle name="Accent3 14" xfId="203" xr:uid="{00000000-0005-0000-0000-000074000000}"/>
    <cellStyle name="Accent3 15" xfId="204" xr:uid="{00000000-0005-0000-0000-000075000000}"/>
    <cellStyle name="Accent3 2" xfId="205" xr:uid="{00000000-0005-0000-0000-000076000000}"/>
    <cellStyle name="Accent3 3" xfId="206" xr:uid="{00000000-0005-0000-0000-000077000000}"/>
    <cellStyle name="Accent3 4" xfId="207" xr:uid="{00000000-0005-0000-0000-000078000000}"/>
    <cellStyle name="Accent3 5" xfId="208" xr:uid="{00000000-0005-0000-0000-000079000000}"/>
    <cellStyle name="Accent3 6" xfId="209" xr:uid="{00000000-0005-0000-0000-00007A000000}"/>
    <cellStyle name="Accent3 7" xfId="210" xr:uid="{00000000-0005-0000-0000-00007B000000}"/>
    <cellStyle name="Accent3 8" xfId="211" xr:uid="{00000000-0005-0000-0000-00007C000000}"/>
    <cellStyle name="Accent3 9" xfId="212" xr:uid="{00000000-0005-0000-0000-00007D000000}"/>
    <cellStyle name="Accent4" xfId="22" builtinId="41" customBuiltin="1"/>
    <cellStyle name="Accent4 - 20%" xfId="213" xr:uid="{00000000-0005-0000-0000-00007F000000}"/>
    <cellStyle name="Accent4 - 20% 2" xfId="214" xr:uid="{00000000-0005-0000-0000-000080000000}"/>
    <cellStyle name="Accent4 - 20% 3" xfId="215" xr:uid="{00000000-0005-0000-0000-000081000000}"/>
    <cellStyle name="Accent4 - 20% 4" xfId="216" xr:uid="{00000000-0005-0000-0000-000082000000}"/>
    <cellStyle name="Accent4 - 40%" xfId="217" xr:uid="{00000000-0005-0000-0000-000083000000}"/>
    <cellStyle name="Accent4 - 40% 2" xfId="218" xr:uid="{00000000-0005-0000-0000-000084000000}"/>
    <cellStyle name="Accent4 - 40% 3" xfId="219" xr:uid="{00000000-0005-0000-0000-000085000000}"/>
    <cellStyle name="Accent4 - 40% 4" xfId="220" xr:uid="{00000000-0005-0000-0000-000086000000}"/>
    <cellStyle name="Accent4 - 60%" xfId="221" xr:uid="{00000000-0005-0000-0000-000087000000}"/>
    <cellStyle name="Accent4 10" xfId="222" xr:uid="{00000000-0005-0000-0000-000088000000}"/>
    <cellStyle name="Accent4 11" xfId="223" xr:uid="{00000000-0005-0000-0000-000089000000}"/>
    <cellStyle name="Accent4 12" xfId="224" xr:uid="{00000000-0005-0000-0000-00008A000000}"/>
    <cellStyle name="Accent4 13" xfId="225" xr:uid="{00000000-0005-0000-0000-00008B000000}"/>
    <cellStyle name="Accent4 14" xfId="226" xr:uid="{00000000-0005-0000-0000-00008C000000}"/>
    <cellStyle name="Accent4 15" xfId="227" xr:uid="{00000000-0005-0000-0000-00008D000000}"/>
    <cellStyle name="Accent4 2" xfId="228" xr:uid="{00000000-0005-0000-0000-00008E000000}"/>
    <cellStyle name="Accent4 3" xfId="229" xr:uid="{00000000-0005-0000-0000-00008F000000}"/>
    <cellStyle name="Accent4 4" xfId="230" xr:uid="{00000000-0005-0000-0000-000090000000}"/>
    <cellStyle name="Accent4 5" xfId="231" xr:uid="{00000000-0005-0000-0000-000091000000}"/>
    <cellStyle name="Accent4 6" xfId="232" xr:uid="{00000000-0005-0000-0000-000092000000}"/>
    <cellStyle name="Accent4 7" xfId="233" xr:uid="{00000000-0005-0000-0000-000093000000}"/>
    <cellStyle name="Accent4 8" xfId="234" xr:uid="{00000000-0005-0000-0000-000094000000}"/>
    <cellStyle name="Accent4 9" xfId="235" xr:uid="{00000000-0005-0000-0000-000095000000}"/>
    <cellStyle name="Accent5" xfId="23" builtinId="45" customBuiltin="1"/>
    <cellStyle name="Accent5 - 20%" xfId="236" xr:uid="{00000000-0005-0000-0000-000097000000}"/>
    <cellStyle name="Accent5 - 20% 2" xfId="237" xr:uid="{00000000-0005-0000-0000-000098000000}"/>
    <cellStyle name="Accent5 - 20% 3" xfId="238" xr:uid="{00000000-0005-0000-0000-000099000000}"/>
    <cellStyle name="Accent5 - 20% 4" xfId="239" xr:uid="{00000000-0005-0000-0000-00009A000000}"/>
    <cellStyle name="Accent5 - 40%" xfId="240" xr:uid="{00000000-0005-0000-0000-00009B000000}"/>
    <cellStyle name="Accent5 - 40% 2" xfId="241" xr:uid="{00000000-0005-0000-0000-00009C000000}"/>
    <cellStyle name="Accent5 - 40% 3" xfId="242" xr:uid="{00000000-0005-0000-0000-00009D000000}"/>
    <cellStyle name="Accent5 - 40% 4" xfId="243" xr:uid="{00000000-0005-0000-0000-00009E000000}"/>
    <cellStyle name="Accent5 - 60%" xfId="244" xr:uid="{00000000-0005-0000-0000-00009F000000}"/>
    <cellStyle name="Accent5 10" xfId="245" xr:uid="{00000000-0005-0000-0000-0000A0000000}"/>
    <cellStyle name="Accent5 11" xfId="246" xr:uid="{00000000-0005-0000-0000-0000A1000000}"/>
    <cellStyle name="Accent5 12" xfId="247" xr:uid="{00000000-0005-0000-0000-0000A2000000}"/>
    <cellStyle name="Accent5 13" xfId="248" xr:uid="{00000000-0005-0000-0000-0000A3000000}"/>
    <cellStyle name="Accent5 14" xfId="249" xr:uid="{00000000-0005-0000-0000-0000A4000000}"/>
    <cellStyle name="Accent5 15" xfId="250" xr:uid="{00000000-0005-0000-0000-0000A5000000}"/>
    <cellStyle name="Accent5 2" xfId="251" xr:uid="{00000000-0005-0000-0000-0000A6000000}"/>
    <cellStyle name="Accent5 3" xfId="252" xr:uid="{00000000-0005-0000-0000-0000A7000000}"/>
    <cellStyle name="Accent5 4" xfId="253" xr:uid="{00000000-0005-0000-0000-0000A8000000}"/>
    <cellStyle name="Accent5 5" xfId="254" xr:uid="{00000000-0005-0000-0000-0000A9000000}"/>
    <cellStyle name="Accent5 6" xfId="255" xr:uid="{00000000-0005-0000-0000-0000AA000000}"/>
    <cellStyle name="Accent5 7" xfId="256" xr:uid="{00000000-0005-0000-0000-0000AB000000}"/>
    <cellStyle name="Accent5 8" xfId="257" xr:uid="{00000000-0005-0000-0000-0000AC000000}"/>
    <cellStyle name="Accent5 9" xfId="258" xr:uid="{00000000-0005-0000-0000-0000AD000000}"/>
    <cellStyle name="Accent6" xfId="24" builtinId="49" customBuiltin="1"/>
    <cellStyle name="Accent6 - 20%" xfId="259" xr:uid="{00000000-0005-0000-0000-0000AF000000}"/>
    <cellStyle name="Accent6 - 20% 2" xfId="260" xr:uid="{00000000-0005-0000-0000-0000B0000000}"/>
    <cellStyle name="Accent6 - 20% 3" xfId="261" xr:uid="{00000000-0005-0000-0000-0000B1000000}"/>
    <cellStyle name="Accent6 - 20% 4" xfId="262" xr:uid="{00000000-0005-0000-0000-0000B2000000}"/>
    <cellStyle name="Accent6 - 40%" xfId="263" xr:uid="{00000000-0005-0000-0000-0000B3000000}"/>
    <cellStyle name="Accent6 - 40% 2" xfId="264" xr:uid="{00000000-0005-0000-0000-0000B4000000}"/>
    <cellStyle name="Accent6 - 40% 3" xfId="265" xr:uid="{00000000-0005-0000-0000-0000B5000000}"/>
    <cellStyle name="Accent6 - 40% 4" xfId="266" xr:uid="{00000000-0005-0000-0000-0000B6000000}"/>
    <cellStyle name="Accent6 - 60%" xfId="267" xr:uid="{00000000-0005-0000-0000-0000B7000000}"/>
    <cellStyle name="Accent6 10" xfId="268" xr:uid="{00000000-0005-0000-0000-0000B8000000}"/>
    <cellStyle name="Accent6 11" xfId="269" xr:uid="{00000000-0005-0000-0000-0000B9000000}"/>
    <cellStyle name="Accent6 12" xfId="270" xr:uid="{00000000-0005-0000-0000-0000BA000000}"/>
    <cellStyle name="Accent6 13" xfId="271" xr:uid="{00000000-0005-0000-0000-0000BB000000}"/>
    <cellStyle name="Accent6 14" xfId="272" xr:uid="{00000000-0005-0000-0000-0000BC000000}"/>
    <cellStyle name="Accent6 15" xfId="273" xr:uid="{00000000-0005-0000-0000-0000BD000000}"/>
    <cellStyle name="Accent6 2" xfId="274" xr:uid="{00000000-0005-0000-0000-0000BE000000}"/>
    <cellStyle name="Accent6 3" xfId="275" xr:uid="{00000000-0005-0000-0000-0000BF000000}"/>
    <cellStyle name="Accent6 4" xfId="276" xr:uid="{00000000-0005-0000-0000-0000C0000000}"/>
    <cellStyle name="Accent6 5" xfId="277" xr:uid="{00000000-0005-0000-0000-0000C1000000}"/>
    <cellStyle name="Accent6 6" xfId="278" xr:uid="{00000000-0005-0000-0000-0000C2000000}"/>
    <cellStyle name="Accent6 7" xfId="279" xr:uid="{00000000-0005-0000-0000-0000C3000000}"/>
    <cellStyle name="Accent6 8" xfId="280" xr:uid="{00000000-0005-0000-0000-0000C4000000}"/>
    <cellStyle name="Accent6 9" xfId="281" xr:uid="{00000000-0005-0000-0000-0000C5000000}"/>
    <cellStyle name="Bad" xfId="25" builtinId="27" customBuiltin="1"/>
    <cellStyle name="Bad 10" xfId="282" xr:uid="{00000000-0005-0000-0000-0000C7000000}"/>
    <cellStyle name="Bad 11" xfId="283" xr:uid="{00000000-0005-0000-0000-0000C8000000}"/>
    <cellStyle name="Bad 12" xfId="284" xr:uid="{00000000-0005-0000-0000-0000C9000000}"/>
    <cellStyle name="Bad 13" xfId="285" xr:uid="{00000000-0005-0000-0000-0000CA000000}"/>
    <cellStyle name="Bad 14" xfId="286" xr:uid="{00000000-0005-0000-0000-0000CB000000}"/>
    <cellStyle name="Bad 15" xfId="287" xr:uid="{00000000-0005-0000-0000-0000CC000000}"/>
    <cellStyle name="Bad 2" xfId="288" xr:uid="{00000000-0005-0000-0000-0000CD000000}"/>
    <cellStyle name="Bad 3" xfId="289" xr:uid="{00000000-0005-0000-0000-0000CE000000}"/>
    <cellStyle name="Bad 4" xfId="290" xr:uid="{00000000-0005-0000-0000-0000CF000000}"/>
    <cellStyle name="Bad 5" xfId="291" xr:uid="{00000000-0005-0000-0000-0000D0000000}"/>
    <cellStyle name="Bad 6" xfId="292" xr:uid="{00000000-0005-0000-0000-0000D1000000}"/>
    <cellStyle name="Bad 7" xfId="293" xr:uid="{00000000-0005-0000-0000-0000D2000000}"/>
    <cellStyle name="Bad 8" xfId="294" xr:uid="{00000000-0005-0000-0000-0000D3000000}"/>
    <cellStyle name="Bad 9" xfId="295" xr:uid="{00000000-0005-0000-0000-0000D4000000}"/>
    <cellStyle name="BOOKMAN" xfId="296" xr:uid="{00000000-0005-0000-0000-0000D5000000}"/>
    <cellStyle name="Calc Currency (0)" xfId="26" xr:uid="{00000000-0005-0000-0000-0000D6000000}"/>
    <cellStyle name="Calculation" xfId="27" builtinId="22" customBuiltin="1"/>
    <cellStyle name="Calculation 10" xfId="297" xr:uid="{00000000-0005-0000-0000-0000D8000000}"/>
    <cellStyle name="Calculation 11" xfId="298" xr:uid="{00000000-0005-0000-0000-0000D9000000}"/>
    <cellStyle name="Calculation 12" xfId="299" xr:uid="{00000000-0005-0000-0000-0000DA000000}"/>
    <cellStyle name="Calculation 13" xfId="300" xr:uid="{00000000-0005-0000-0000-0000DB000000}"/>
    <cellStyle name="Calculation 14" xfId="301" xr:uid="{00000000-0005-0000-0000-0000DC000000}"/>
    <cellStyle name="Calculation 15" xfId="302" xr:uid="{00000000-0005-0000-0000-0000DD000000}"/>
    <cellStyle name="Calculation 2" xfId="303" xr:uid="{00000000-0005-0000-0000-0000DE000000}"/>
    <cellStyle name="Calculation 3" xfId="304" xr:uid="{00000000-0005-0000-0000-0000DF000000}"/>
    <cellStyle name="Calculation 4" xfId="305" xr:uid="{00000000-0005-0000-0000-0000E0000000}"/>
    <cellStyle name="Calculation 5" xfId="306" xr:uid="{00000000-0005-0000-0000-0000E1000000}"/>
    <cellStyle name="Calculation 6" xfId="307" xr:uid="{00000000-0005-0000-0000-0000E2000000}"/>
    <cellStyle name="Calculation 7" xfId="308" xr:uid="{00000000-0005-0000-0000-0000E3000000}"/>
    <cellStyle name="Calculation 8" xfId="309" xr:uid="{00000000-0005-0000-0000-0000E4000000}"/>
    <cellStyle name="Calculation 9" xfId="310" xr:uid="{00000000-0005-0000-0000-0000E5000000}"/>
    <cellStyle name="Check Cell" xfId="28" builtinId="23" customBuiltin="1"/>
    <cellStyle name="Check Cell 10" xfId="311" xr:uid="{00000000-0005-0000-0000-0000E7000000}"/>
    <cellStyle name="Check Cell 11" xfId="312" xr:uid="{00000000-0005-0000-0000-0000E8000000}"/>
    <cellStyle name="Check Cell 12" xfId="313" xr:uid="{00000000-0005-0000-0000-0000E9000000}"/>
    <cellStyle name="Check Cell 13" xfId="314" xr:uid="{00000000-0005-0000-0000-0000EA000000}"/>
    <cellStyle name="Check Cell 14" xfId="315" xr:uid="{00000000-0005-0000-0000-0000EB000000}"/>
    <cellStyle name="Check Cell 15" xfId="316" xr:uid="{00000000-0005-0000-0000-0000EC000000}"/>
    <cellStyle name="Check Cell 2" xfId="317" xr:uid="{00000000-0005-0000-0000-0000ED000000}"/>
    <cellStyle name="Check Cell 3" xfId="318" xr:uid="{00000000-0005-0000-0000-0000EE000000}"/>
    <cellStyle name="Check Cell 4" xfId="319" xr:uid="{00000000-0005-0000-0000-0000EF000000}"/>
    <cellStyle name="Check Cell 5" xfId="320" xr:uid="{00000000-0005-0000-0000-0000F0000000}"/>
    <cellStyle name="Check Cell 6" xfId="321" xr:uid="{00000000-0005-0000-0000-0000F1000000}"/>
    <cellStyle name="Check Cell 7" xfId="322" xr:uid="{00000000-0005-0000-0000-0000F2000000}"/>
    <cellStyle name="Check Cell 8" xfId="323" xr:uid="{00000000-0005-0000-0000-0000F3000000}"/>
    <cellStyle name="Check Cell 9" xfId="324" xr:uid="{00000000-0005-0000-0000-0000F4000000}"/>
    <cellStyle name="Comma  - Style1" xfId="29" xr:uid="{00000000-0005-0000-0000-0000F6000000}"/>
    <cellStyle name="Comma  - Style1 2" xfId="325" xr:uid="{00000000-0005-0000-0000-0000F7000000}"/>
    <cellStyle name="Comma  - Style1 3" xfId="326" xr:uid="{00000000-0005-0000-0000-0000F8000000}"/>
    <cellStyle name="Comma  - Style1 4" xfId="327" xr:uid="{00000000-0005-0000-0000-0000F9000000}"/>
    <cellStyle name="Comma  - Style2" xfId="30" xr:uid="{00000000-0005-0000-0000-0000FA000000}"/>
    <cellStyle name="Comma  - Style2 2" xfId="328" xr:uid="{00000000-0005-0000-0000-0000FB000000}"/>
    <cellStyle name="Comma  - Style2 3" xfId="329" xr:uid="{00000000-0005-0000-0000-0000FC000000}"/>
    <cellStyle name="Comma  - Style2 4" xfId="330" xr:uid="{00000000-0005-0000-0000-0000FD000000}"/>
    <cellStyle name="Comma  - Style3" xfId="31" xr:uid="{00000000-0005-0000-0000-0000FE000000}"/>
    <cellStyle name="Comma  - Style3 2" xfId="331" xr:uid="{00000000-0005-0000-0000-0000FF000000}"/>
    <cellStyle name="Comma  - Style3 3" xfId="332" xr:uid="{00000000-0005-0000-0000-000000010000}"/>
    <cellStyle name="Comma  - Style3 4" xfId="333" xr:uid="{00000000-0005-0000-0000-000001010000}"/>
    <cellStyle name="Comma  - Style4" xfId="32" xr:uid="{00000000-0005-0000-0000-000002010000}"/>
    <cellStyle name="Comma  - Style4 2" xfId="334" xr:uid="{00000000-0005-0000-0000-000003010000}"/>
    <cellStyle name="Comma  - Style4 3" xfId="335" xr:uid="{00000000-0005-0000-0000-000004010000}"/>
    <cellStyle name="Comma  - Style4 4" xfId="336" xr:uid="{00000000-0005-0000-0000-000005010000}"/>
    <cellStyle name="Comma  - Style5" xfId="33" xr:uid="{00000000-0005-0000-0000-000006010000}"/>
    <cellStyle name="Comma  - Style5 2" xfId="337" xr:uid="{00000000-0005-0000-0000-000007010000}"/>
    <cellStyle name="Comma  - Style5 3" xfId="338" xr:uid="{00000000-0005-0000-0000-000008010000}"/>
    <cellStyle name="Comma  - Style5 4" xfId="339" xr:uid="{00000000-0005-0000-0000-000009010000}"/>
    <cellStyle name="Comma  - Style6" xfId="34" xr:uid="{00000000-0005-0000-0000-00000A010000}"/>
    <cellStyle name="Comma  - Style6 2" xfId="340" xr:uid="{00000000-0005-0000-0000-00000B010000}"/>
    <cellStyle name="Comma  - Style6 3" xfId="341" xr:uid="{00000000-0005-0000-0000-00000C010000}"/>
    <cellStyle name="Comma  - Style6 4" xfId="342" xr:uid="{00000000-0005-0000-0000-00000D010000}"/>
    <cellStyle name="Comma  - Style7" xfId="35" xr:uid="{00000000-0005-0000-0000-00000E010000}"/>
    <cellStyle name="Comma  - Style7 2" xfId="343" xr:uid="{00000000-0005-0000-0000-00000F010000}"/>
    <cellStyle name="Comma  - Style7 3" xfId="344" xr:uid="{00000000-0005-0000-0000-000010010000}"/>
    <cellStyle name="Comma  - Style7 4" xfId="345" xr:uid="{00000000-0005-0000-0000-000011010000}"/>
    <cellStyle name="Comma  - Style8" xfId="36" xr:uid="{00000000-0005-0000-0000-000012010000}"/>
    <cellStyle name="Comma  - Style8 2" xfId="346" xr:uid="{00000000-0005-0000-0000-000013010000}"/>
    <cellStyle name="Comma  - Style8 3" xfId="347" xr:uid="{00000000-0005-0000-0000-000014010000}"/>
    <cellStyle name="Comma  - Style8 4" xfId="348" xr:uid="{00000000-0005-0000-0000-000015010000}"/>
    <cellStyle name="Comma 2" xfId="37" xr:uid="{00000000-0005-0000-0000-000016010000}"/>
    <cellStyle name="Comma 2 2" xfId="349" xr:uid="{00000000-0005-0000-0000-000017010000}"/>
    <cellStyle name="Comma 2 3" xfId="350" xr:uid="{00000000-0005-0000-0000-000018010000}"/>
    <cellStyle name="Comma 2 4" xfId="351" xr:uid="{00000000-0005-0000-0000-000019010000}"/>
    <cellStyle name="Comma 2 5" xfId="768" xr:uid="{00000000-0005-0000-0000-00001A010000}"/>
    <cellStyle name="Comma 2 6" xfId="769" xr:uid="{00000000-0005-0000-0000-00001B010000}"/>
    <cellStyle name="Comma 2_Estimate" xfId="352" xr:uid="{00000000-0005-0000-0000-00001C010000}"/>
    <cellStyle name="Comma 3" xfId="38" xr:uid="{00000000-0005-0000-0000-00001D010000}"/>
    <cellStyle name="Comma 3 2" xfId="353" xr:uid="{00000000-0005-0000-0000-00001E010000}"/>
    <cellStyle name="Comma 3 2 2" xfId="354" xr:uid="{00000000-0005-0000-0000-00001F010000}"/>
    <cellStyle name="Comma 3 3" xfId="355" xr:uid="{00000000-0005-0000-0000-000020010000}"/>
    <cellStyle name="Comma 3 4" xfId="356" xr:uid="{00000000-0005-0000-0000-000021010000}"/>
    <cellStyle name="Comma 3 5" xfId="357" xr:uid="{00000000-0005-0000-0000-000022010000}"/>
    <cellStyle name="Comma 3 6" xfId="358" xr:uid="{00000000-0005-0000-0000-000023010000}"/>
    <cellStyle name="Comma 4" xfId="359" xr:uid="{00000000-0005-0000-0000-000024010000}"/>
    <cellStyle name="Comma 5" xfId="360" xr:uid="{00000000-0005-0000-0000-000025010000}"/>
    <cellStyle name="Comma 6" xfId="361" xr:uid="{00000000-0005-0000-0000-000026010000}"/>
    <cellStyle name="Comma 7" xfId="362" xr:uid="{00000000-0005-0000-0000-000027010000}"/>
    <cellStyle name="Comma 8" xfId="363" xr:uid="{00000000-0005-0000-0000-000028010000}"/>
    <cellStyle name="Comma 9" xfId="364" xr:uid="{00000000-0005-0000-0000-000029010000}"/>
    <cellStyle name="Copied" xfId="39" xr:uid="{00000000-0005-0000-0000-00002A010000}"/>
    <cellStyle name="Copied 2" xfId="365" xr:uid="{00000000-0005-0000-0000-00002B010000}"/>
    <cellStyle name="Copied 3" xfId="366" xr:uid="{00000000-0005-0000-0000-00002C010000}"/>
    <cellStyle name="Copied 4" xfId="367" xr:uid="{00000000-0005-0000-0000-00002D010000}"/>
    <cellStyle name="Currency 2" xfId="40" xr:uid="{00000000-0005-0000-0000-00002E010000}"/>
    <cellStyle name="Currency 2 2" xfId="368" xr:uid="{00000000-0005-0000-0000-00002F010000}"/>
    <cellStyle name="Currency 3" xfId="369" xr:uid="{00000000-0005-0000-0000-000030010000}"/>
    <cellStyle name="Currency 4" xfId="370" xr:uid="{00000000-0005-0000-0000-000031010000}"/>
    <cellStyle name="Currency 5" xfId="371" xr:uid="{00000000-0005-0000-0000-000032010000}"/>
    <cellStyle name="Currency 6" xfId="372" xr:uid="{00000000-0005-0000-0000-000033010000}"/>
    <cellStyle name="Emphasis 1" xfId="373" xr:uid="{00000000-0005-0000-0000-000034010000}"/>
    <cellStyle name="Emphasis 2" xfId="374" xr:uid="{00000000-0005-0000-0000-000035010000}"/>
    <cellStyle name="Emphasis 3" xfId="375" xr:uid="{00000000-0005-0000-0000-000036010000}"/>
    <cellStyle name="Entered" xfId="41" xr:uid="{00000000-0005-0000-0000-000037010000}"/>
    <cellStyle name="Entered 2" xfId="376" xr:uid="{00000000-0005-0000-0000-000038010000}"/>
    <cellStyle name="Entered 3" xfId="377" xr:uid="{00000000-0005-0000-0000-000039010000}"/>
    <cellStyle name="Entered 4" xfId="378" xr:uid="{00000000-0005-0000-0000-00003A010000}"/>
    <cellStyle name="Euro" xfId="379" xr:uid="{00000000-0005-0000-0000-00003B010000}"/>
    <cellStyle name="Euro 2" xfId="380" xr:uid="{00000000-0005-0000-0000-00003C010000}"/>
    <cellStyle name="Excel Built-in Normal" xfId="381" xr:uid="{00000000-0005-0000-0000-00003D010000}"/>
    <cellStyle name="Explanatory Text" xfId="42" builtinId="53" customBuiltin="1"/>
    <cellStyle name="Explanatory Text 2" xfId="382" xr:uid="{00000000-0005-0000-0000-00003F010000}"/>
    <cellStyle name="Explanatory Text 3" xfId="383" xr:uid="{00000000-0005-0000-0000-000040010000}"/>
    <cellStyle name="Fixed" xfId="43" xr:uid="{00000000-0005-0000-0000-000041010000}"/>
    <cellStyle name="Fixed 2" xfId="384" xr:uid="{00000000-0005-0000-0000-000042010000}"/>
    <cellStyle name="Fixed 3" xfId="385" xr:uid="{00000000-0005-0000-0000-000043010000}"/>
    <cellStyle name="Fixed 4" xfId="386" xr:uid="{00000000-0005-0000-0000-000044010000}"/>
    <cellStyle name="general" xfId="44" xr:uid="{00000000-0005-0000-0000-000045010000}"/>
    <cellStyle name="general 2" xfId="387" xr:uid="{00000000-0005-0000-0000-000046010000}"/>
    <cellStyle name="general 3" xfId="388" xr:uid="{00000000-0005-0000-0000-000047010000}"/>
    <cellStyle name="general 4" xfId="389" xr:uid="{00000000-0005-0000-0000-000048010000}"/>
    <cellStyle name="Good" xfId="45" builtinId="26" customBuiltin="1"/>
    <cellStyle name="Good 10" xfId="390" xr:uid="{00000000-0005-0000-0000-00004A010000}"/>
    <cellStyle name="Good 11" xfId="391" xr:uid="{00000000-0005-0000-0000-00004B010000}"/>
    <cellStyle name="Good 12" xfId="392" xr:uid="{00000000-0005-0000-0000-00004C010000}"/>
    <cellStyle name="Good 13" xfId="393" xr:uid="{00000000-0005-0000-0000-00004D010000}"/>
    <cellStyle name="Good 14" xfId="394" xr:uid="{00000000-0005-0000-0000-00004E010000}"/>
    <cellStyle name="Good 15" xfId="395" xr:uid="{00000000-0005-0000-0000-00004F010000}"/>
    <cellStyle name="Good 2" xfId="396" xr:uid="{00000000-0005-0000-0000-000050010000}"/>
    <cellStyle name="Good 3" xfId="397" xr:uid="{00000000-0005-0000-0000-000051010000}"/>
    <cellStyle name="Good 4" xfId="398" xr:uid="{00000000-0005-0000-0000-000052010000}"/>
    <cellStyle name="Good 5" xfId="399" xr:uid="{00000000-0005-0000-0000-000053010000}"/>
    <cellStyle name="Good 6" xfId="400" xr:uid="{00000000-0005-0000-0000-000054010000}"/>
    <cellStyle name="Good 7" xfId="401" xr:uid="{00000000-0005-0000-0000-000055010000}"/>
    <cellStyle name="Good 8" xfId="402" xr:uid="{00000000-0005-0000-0000-000056010000}"/>
    <cellStyle name="Good 9" xfId="403" xr:uid="{00000000-0005-0000-0000-000057010000}"/>
    <cellStyle name="Grey" xfId="46" xr:uid="{00000000-0005-0000-0000-000058010000}"/>
    <cellStyle name="Header1" xfId="47" xr:uid="{00000000-0005-0000-0000-000059010000}"/>
    <cellStyle name="Header2" xfId="48" xr:uid="{00000000-0005-0000-0000-00005A010000}"/>
    <cellStyle name="Heading 1" xfId="49" builtinId="16" customBuiltin="1"/>
    <cellStyle name="Heading 1 10" xfId="404" xr:uid="{00000000-0005-0000-0000-00005C010000}"/>
    <cellStyle name="Heading 1 11" xfId="405" xr:uid="{00000000-0005-0000-0000-00005D010000}"/>
    <cellStyle name="Heading 1 12" xfId="406" xr:uid="{00000000-0005-0000-0000-00005E010000}"/>
    <cellStyle name="Heading 1 13" xfId="407" xr:uid="{00000000-0005-0000-0000-00005F010000}"/>
    <cellStyle name="Heading 1 14" xfId="408" xr:uid="{00000000-0005-0000-0000-000060010000}"/>
    <cellStyle name="Heading 1 15" xfId="409" xr:uid="{00000000-0005-0000-0000-000061010000}"/>
    <cellStyle name="Heading 1 2" xfId="410" xr:uid="{00000000-0005-0000-0000-000062010000}"/>
    <cellStyle name="Heading 1 3" xfId="411" xr:uid="{00000000-0005-0000-0000-000063010000}"/>
    <cellStyle name="Heading 1 4" xfId="412" xr:uid="{00000000-0005-0000-0000-000064010000}"/>
    <cellStyle name="Heading 1 5" xfId="413" xr:uid="{00000000-0005-0000-0000-000065010000}"/>
    <cellStyle name="Heading 1 6" xfId="414" xr:uid="{00000000-0005-0000-0000-000066010000}"/>
    <cellStyle name="Heading 1 7" xfId="415" xr:uid="{00000000-0005-0000-0000-000067010000}"/>
    <cellStyle name="Heading 1 8" xfId="416" xr:uid="{00000000-0005-0000-0000-000068010000}"/>
    <cellStyle name="Heading 1 9" xfId="417" xr:uid="{00000000-0005-0000-0000-000069010000}"/>
    <cellStyle name="Heading 2" xfId="50" builtinId="17" customBuiltin="1"/>
    <cellStyle name="Heading 2 10" xfId="418" xr:uid="{00000000-0005-0000-0000-00006B010000}"/>
    <cellStyle name="Heading 2 11" xfId="419" xr:uid="{00000000-0005-0000-0000-00006C010000}"/>
    <cellStyle name="Heading 2 12" xfId="420" xr:uid="{00000000-0005-0000-0000-00006D010000}"/>
    <cellStyle name="Heading 2 13" xfId="421" xr:uid="{00000000-0005-0000-0000-00006E010000}"/>
    <cellStyle name="Heading 2 14" xfId="422" xr:uid="{00000000-0005-0000-0000-00006F010000}"/>
    <cellStyle name="Heading 2 15" xfId="423" xr:uid="{00000000-0005-0000-0000-000070010000}"/>
    <cellStyle name="Heading 2 2" xfId="424" xr:uid="{00000000-0005-0000-0000-000071010000}"/>
    <cellStyle name="Heading 2 3" xfId="425" xr:uid="{00000000-0005-0000-0000-000072010000}"/>
    <cellStyle name="Heading 2 4" xfId="426" xr:uid="{00000000-0005-0000-0000-000073010000}"/>
    <cellStyle name="Heading 2 5" xfId="427" xr:uid="{00000000-0005-0000-0000-000074010000}"/>
    <cellStyle name="Heading 2 6" xfId="428" xr:uid="{00000000-0005-0000-0000-000075010000}"/>
    <cellStyle name="Heading 2 7" xfId="429" xr:uid="{00000000-0005-0000-0000-000076010000}"/>
    <cellStyle name="Heading 2 8" xfId="430" xr:uid="{00000000-0005-0000-0000-000077010000}"/>
    <cellStyle name="Heading 2 9" xfId="431" xr:uid="{00000000-0005-0000-0000-000078010000}"/>
    <cellStyle name="Heading 3" xfId="51" builtinId="18" customBuiltin="1"/>
    <cellStyle name="Heading 3 10" xfId="432" xr:uid="{00000000-0005-0000-0000-00007A010000}"/>
    <cellStyle name="Heading 3 11" xfId="433" xr:uid="{00000000-0005-0000-0000-00007B010000}"/>
    <cellStyle name="Heading 3 12" xfId="434" xr:uid="{00000000-0005-0000-0000-00007C010000}"/>
    <cellStyle name="Heading 3 13" xfId="435" xr:uid="{00000000-0005-0000-0000-00007D010000}"/>
    <cellStyle name="Heading 3 14" xfId="436" xr:uid="{00000000-0005-0000-0000-00007E010000}"/>
    <cellStyle name="Heading 3 15" xfId="437" xr:uid="{00000000-0005-0000-0000-00007F010000}"/>
    <cellStyle name="Heading 3 2" xfId="438" xr:uid="{00000000-0005-0000-0000-000080010000}"/>
    <cellStyle name="Heading 3 3" xfId="439" xr:uid="{00000000-0005-0000-0000-000081010000}"/>
    <cellStyle name="Heading 3 4" xfId="440" xr:uid="{00000000-0005-0000-0000-000082010000}"/>
    <cellStyle name="Heading 3 5" xfId="441" xr:uid="{00000000-0005-0000-0000-000083010000}"/>
    <cellStyle name="Heading 3 6" xfId="442" xr:uid="{00000000-0005-0000-0000-000084010000}"/>
    <cellStyle name="Heading 3 7" xfId="443" xr:uid="{00000000-0005-0000-0000-000085010000}"/>
    <cellStyle name="Heading 3 8" xfId="444" xr:uid="{00000000-0005-0000-0000-000086010000}"/>
    <cellStyle name="Heading 3 9" xfId="445" xr:uid="{00000000-0005-0000-0000-000087010000}"/>
    <cellStyle name="Heading 4" xfId="52" builtinId="19" customBuiltin="1"/>
    <cellStyle name="Heading 4 10" xfId="446" xr:uid="{00000000-0005-0000-0000-000089010000}"/>
    <cellStyle name="Heading 4 11" xfId="447" xr:uid="{00000000-0005-0000-0000-00008A010000}"/>
    <cellStyle name="Heading 4 12" xfId="448" xr:uid="{00000000-0005-0000-0000-00008B010000}"/>
    <cellStyle name="Heading 4 13" xfId="449" xr:uid="{00000000-0005-0000-0000-00008C010000}"/>
    <cellStyle name="Heading 4 14" xfId="450" xr:uid="{00000000-0005-0000-0000-00008D010000}"/>
    <cellStyle name="Heading 4 15" xfId="451" xr:uid="{00000000-0005-0000-0000-00008E010000}"/>
    <cellStyle name="Heading 4 2" xfId="452" xr:uid="{00000000-0005-0000-0000-00008F010000}"/>
    <cellStyle name="Heading 4 3" xfId="453" xr:uid="{00000000-0005-0000-0000-000090010000}"/>
    <cellStyle name="Heading 4 4" xfId="454" xr:uid="{00000000-0005-0000-0000-000091010000}"/>
    <cellStyle name="Heading 4 5" xfId="455" xr:uid="{00000000-0005-0000-0000-000092010000}"/>
    <cellStyle name="Heading 4 6" xfId="456" xr:uid="{00000000-0005-0000-0000-000093010000}"/>
    <cellStyle name="Heading 4 7" xfId="457" xr:uid="{00000000-0005-0000-0000-000094010000}"/>
    <cellStyle name="Heading 4 8" xfId="458" xr:uid="{00000000-0005-0000-0000-000095010000}"/>
    <cellStyle name="Heading 4 9" xfId="459" xr:uid="{00000000-0005-0000-0000-000096010000}"/>
    <cellStyle name="Hyperlink 2" xfId="53" xr:uid="{00000000-0005-0000-0000-000097010000}"/>
    <cellStyle name="Hyperlink 3" xfId="460" xr:uid="{00000000-0005-0000-0000-000098010000}"/>
    <cellStyle name="Input" xfId="54" builtinId="20" customBuiltin="1"/>
    <cellStyle name="Input [yellow]" xfId="55" xr:uid="{00000000-0005-0000-0000-00009A010000}"/>
    <cellStyle name="Input 10" xfId="461" xr:uid="{00000000-0005-0000-0000-00009B010000}"/>
    <cellStyle name="Input 11" xfId="462" xr:uid="{00000000-0005-0000-0000-00009C010000}"/>
    <cellStyle name="Input 12" xfId="463" xr:uid="{00000000-0005-0000-0000-00009D010000}"/>
    <cellStyle name="Input 13" xfId="464" xr:uid="{00000000-0005-0000-0000-00009E010000}"/>
    <cellStyle name="Input 14" xfId="465" xr:uid="{00000000-0005-0000-0000-00009F010000}"/>
    <cellStyle name="Input 15" xfId="466" xr:uid="{00000000-0005-0000-0000-0000A0010000}"/>
    <cellStyle name="Input 2" xfId="467" xr:uid="{00000000-0005-0000-0000-0000A1010000}"/>
    <cellStyle name="Input 3" xfId="468" xr:uid="{00000000-0005-0000-0000-0000A2010000}"/>
    <cellStyle name="Input 4" xfId="469" xr:uid="{00000000-0005-0000-0000-0000A3010000}"/>
    <cellStyle name="Input 5" xfId="470" xr:uid="{00000000-0005-0000-0000-0000A4010000}"/>
    <cellStyle name="Input 6" xfId="471" xr:uid="{00000000-0005-0000-0000-0000A5010000}"/>
    <cellStyle name="Input 7" xfId="472" xr:uid="{00000000-0005-0000-0000-0000A6010000}"/>
    <cellStyle name="Input 8" xfId="473" xr:uid="{00000000-0005-0000-0000-0000A7010000}"/>
    <cellStyle name="Input 9" xfId="474" xr:uid="{00000000-0005-0000-0000-0000A8010000}"/>
    <cellStyle name="Linked Cell" xfId="56" builtinId="24" customBuiltin="1"/>
    <cellStyle name="Linked Cell 10" xfId="475" xr:uid="{00000000-0005-0000-0000-0000AA010000}"/>
    <cellStyle name="Linked Cell 11" xfId="476" xr:uid="{00000000-0005-0000-0000-0000AB010000}"/>
    <cellStyle name="Linked Cell 12" xfId="477" xr:uid="{00000000-0005-0000-0000-0000AC010000}"/>
    <cellStyle name="Linked Cell 13" xfId="478" xr:uid="{00000000-0005-0000-0000-0000AD010000}"/>
    <cellStyle name="Linked Cell 14" xfId="479" xr:uid="{00000000-0005-0000-0000-0000AE010000}"/>
    <cellStyle name="Linked Cell 15" xfId="480" xr:uid="{00000000-0005-0000-0000-0000AF010000}"/>
    <cellStyle name="Linked Cell 2" xfId="481" xr:uid="{00000000-0005-0000-0000-0000B0010000}"/>
    <cellStyle name="Linked Cell 3" xfId="482" xr:uid="{00000000-0005-0000-0000-0000B1010000}"/>
    <cellStyle name="Linked Cell 4" xfId="483" xr:uid="{00000000-0005-0000-0000-0000B2010000}"/>
    <cellStyle name="Linked Cell 5" xfId="484" xr:uid="{00000000-0005-0000-0000-0000B3010000}"/>
    <cellStyle name="Linked Cell 6" xfId="485" xr:uid="{00000000-0005-0000-0000-0000B4010000}"/>
    <cellStyle name="Linked Cell 7" xfId="486" xr:uid="{00000000-0005-0000-0000-0000B5010000}"/>
    <cellStyle name="Linked Cell 8" xfId="487" xr:uid="{00000000-0005-0000-0000-0000B6010000}"/>
    <cellStyle name="Linked Cell 9" xfId="488" xr:uid="{00000000-0005-0000-0000-0000B7010000}"/>
    <cellStyle name="M head" xfId="57" xr:uid="{00000000-0005-0000-0000-0000B8010000}"/>
    <cellStyle name="M head 2" xfId="58" xr:uid="{00000000-0005-0000-0000-0000B9010000}"/>
    <cellStyle name="M head 3" xfId="489" xr:uid="{00000000-0005-0000-0000-0000BA010000}"/>
    <cellStyle name="M head_con 2012" xfId="59" xr:uid="{00000000-0005-0000-0000-0000BB010000}"/>
    <cellStyle name="Main Heading" xfId="490" xr:uid="{00000000-0005-0000-0000-0000BC010000}"/>
    <cellStyle name="MANKAD" xfId="60" xr:uid="{00000000-0005-0000-0000-0000BD010000}"/>
    <cellStyle name="MANKAD 2" xfId="491" xr:uid="{00000000-0005-0000-0000-0000BE010000}"/>
    <cellStyle name="MANKAD 3" xfId="492" xr:uid="{00000000-0005-0000-0000-0000BF010000}"/>
    <cellStyle name="MANKAD 4" xfId="493" xr:uid="{00000000-0005-0000-0000-0000C0010000}"/>
    <cellStyle name="Minor Head" xfId="61" xr:uid="{00000000-0005-0000-0000-0000C1010000}"/>
    <cellStyle name="Neutral" xfId="62" builtinId="28" customBuiltin="1"/>
    <cellStyle name="Neutral 10" xfId="494" xr:uid="{00000000-0005-0000-0000-0000C3010000}"/>
    <cellStyle name="Neutral 11" xfId="495" xr:uid="{00000000-0005-0000-0000-0000C4010000}"/>
    <cellStyle name="Neutral 12" xfId="496" xr:uid="{00000000-0005-0000-0000-0000C5010000}"/>
    <cellStyle name="Neutral 13" xfId="497" xr:uid="{00000000-0005-0000-0000-0000C6010000}"/>
    <cellStyle name="Neutral 14" xfId="498" xr:uid="{00000000-0005-0000-0000-0000C7010000}"/>
    <cellStyle name="Neutral 15" xfId="499" xr:uid="{00000000-0005-0000-0000-0000C8010000}"/>
    <cellStyle name="Neutral 2" xfId="500" xr:uid="{00000000-0005-0000-0000-0000C9010000}"/>
    <cellStyle name="Neutral 3" xfId="501" xr:uid="{00000000-0005-0000-0000-0000CA010000}"/>
    <cellStyle name="Neutral 4" xfId="502" xr:uid="{00000000-0005-0000-0000-0000CB010000}"/>
    <cellStyle name="Neutral 5" xfId="503" xr:uid="{00000000-0005-0000-0000-0000CC010000}"/>
    <cellStyle name="Neutral 6" xfId="504" xr:uid="{00000000-0005-0000-0000-0000CD010000}"/>
    <cellStyle name="Neutral 7" xfId="505" xr:uid="{00000000-0005-0000-0000-0000CE010000}"/>
    <cellStyle name="Neutral 8" xfId="506" xr:uid="{00000000-0005-0000-0000-0000CF010000}"/>
    <cellStyle name="Neutral 9" xfId="507" xr:uid="{00000000-0005-0000-0000-0000D0010000}"/>
    <cellStyle name="no dec" xfId="63" xr:uid="{00000000-0005-0000-0000-0000D1010000}"/>
    <cellStyle name="no dec 2" xfId="508" xr:uid="{00000000-0005-0000-0000-0000D2010000}"/>
    <cellStyle name="no dec 3" xfId="509" xr:uid="{00000000-0005-0000-0000-0000D3010000}"/>
    <cellStyle name="no dec 4" xfId="510" xr:uid="{00000000-0005-0000-0000-0000D4010000}"/>
    <cellStyle name="Normal" xfId="0" builtinId="0"/>
    <cellStyle name="Normal - Style1" xfId="64" xr:uid="{00000000-0005-0000-0000-0000D6010000}"/>
    <cellStyle name="Normal - Style1 2" xfId="65" xr:uid="{00000000-0005-0000-0000-0000D7010000}"/>
    <cellStyle name="Normal - Style1 2 2" xfId="511" xr:uid="{00000000-0005-0000-0000-0000D8010000}"/>
    <cellStyle name="Normal - Style1 2 2 2" xfId="512" xr:uid="{00000000-0005-0000-0000-0000D9010000}"/>
    <cellStyle name="Normal - Style1 2 3" xfId="513" xr:uid="{00000000-0005-0000-0000-0000DA010000}"/>
    <cellStyle name="Normal - Style1 2 4" xfId="514" xr:uid="{00000000-0005-0000-0000-0000DB010000}"/>
    <cellStyle name="Normal - Style1 2_1) NREGS  Report Uppudi" xfId="515" xr:uid="{00000000-0005-0000-0000-0000DC010000}"/>
    <cellStyle name="Normal - Style1 3" xfId="516" xr:uid="{00000000-0005-0000-0000-0000DD010000}"/>
    <cellStyle name="Normal - Style1 3 2" xfId="517" xr:uid="{00000000-0005-0000-0000-0000DE010000}"/>
    <cellStyle name="Normal - Style1 3 3" xfId="518" xr:uid="{00000000-0005-0000-0000-0000DF010000}"/>
    <cellStyle name="Normal - Style1 3 4" xfId="519" xr:uid="{00000000-0005-0000-0000-0000E0010000}"/>
    <cellStyle name="Normal - Style1 4" xfId="520" xr:uid="{00000000-0005-0000-0000-0000E1010000}"/>
    <cellStyle name="Normal - Style1 5" xfId="521" xr:uid="{00000000-0005-0000-0000-0000E2010000}"/>
    <cellStyle name="Normal - Style1_1_Pattapupalem_road estt-NCRMP" xfId="522" xr:uid="{00000000-0005-0000-0000-0000E3010000}"/>
    <cellStyle name="Normal 10" xfId="523" xr:uid="{00000000-0005-0000-0000-0000E4010000}"/>
    <cellStyle name="Normal 10 2" xfId="524" xr:uid="{00000000-0005-0000-0000-0000E5010000}"/>
    <cellStyle name="Normal 10 2 2" xfId="770" xr:uid="{00000000-0005-0000-0000-0000E6010000}"/>
    <cellStyle name="Normal 10 3" xfId="525" xr:uid="{00000000-0005-0000-0000-0000E7010000}"/>
    <cellStyle name="Normal 11" xfId="526" xr:uid="{00000000-0005-0000-0000-0000E8010000}"/>
    <cellStyle name="Normal 11 2" xfId="527" xr:uid="{00000000-0005-0000-0000-0000E9010000}"/>
    <cellStyle name="Normal 12" xfId="528" xr:uid="{00000000-0005-0000-0000-0000EA010000}"/>
    <cellStyle name="Normal 12 2" xfId="529" xr:uid="{00000000-0005-0000-0000-0000EB010000}"/>
    <cellStyle name="Normal 13" xfId="530" xr:uid="{00000000-0005-0000-0000-0000EC010000}"/>
    <cellStyle name="Normal 13 2" xfId="531" xr:uid="{00000000-0005-0000-0000-0000ED010000}"/>
    <cellStyle name="Normal 14" xfId="532" xr:uid="{00000000-0005-0000-0000-0000EE010000}"/>
    <cellStyle name="Normal 14 2" xfId="533" xr:uid="{00000000-0005-0000-0000-0000EF010000}"/>
    <cellStyle name="Normal 14 2 2" xfId="534" xr:uid="{00000000-0005-0000-0000-0000F0010000}"/>
    <cellStyle name="Normal 15" xfId="535" xr:uid="{00000000-0005-0000-0000-0000F1010000}"/>
    <cellStyle name="Normal 15 2" xfId="536" xr:uid="{00000000-0005-0000-0000-0000F2010000}"/>
    <cellStyle name="Normal 16" xfId="537" xr:uid="{00000000-0005-0000-0000-0000F3010000}"/>
    <cellStyle name="Normal 16 2" xfId="538" xr:uid="{00000000-0005-0000-0000-0000F4010000}"/>
    <cellStyle name="Normal 17" xfId="539" xr:uid="{00000000-0005-0000-0000-0000F5010000}"/>
    <cellStyle name="Normal 17 2" xfId="540" xr:uid="{00000000-0005-0000-0000-0000F6010000}"/>
    <cellStyle name="Normal 18" xfId="541" xr:uid="{00000000-0005-0000-0000-0000F7010000}"/>
    <cellStyle name="Normal 18 2" xfId="542" xr:uid="{00000000-0005-0000-0000-0000F8010000}"/>
    <cellStyle name="Normal 19" xfId="543" xr:uid="{00000000-0005-0000-0000-0000F9010000}"/>
    <cellStyle name="Normal 19 2" xfId="544" xr:uid="{00000000-0005-0000-0000-0000FA010000}"/>
    <cellStyle name="Normal 2" xfId="66" xr:uid="{00000000-0005-0000-0000-0000FB010000}"/>
    <cellStyle name="Normal 2 2" xfId="67" xr:uid="{00000000-0005-0000-0000-0000FC010000}"/>
    <cellStyle name="Normal 2 2 2" xfId="68" xr:uid="{00000000-0005-0000-0000-0000FD010000}"/>
    <cellStyle name="Normal 2 2 2 2" xfId="545" xr:uid="{00000000-0005-0000-0000-0000FE010000}"/>
    <cellStyle name="Normal 2 2 2 2 2" xfId="546" xr:uid="{00000000-0005-0000-0000-0000FF010000}"/>
    <cellStyle name="Normal 2 2 2 3" xfId="547" xr:uid="{00000000-0005-0000-0000-000000020000}"/>
    <cellStyle name="Normal 2 2 3" xfId="548" xr:uid="{00000000-0005-0000-0000-000001020000}"/>
    <cellStyle name="Normal 2 2 4" xfId="764" xr:uid="{00000000-0005-0000-0000-000002020000}"/>
    <cellStyle name="Normal 2 2_2_AP02X016 - KP Kunta" xfId="549" xr:uid="{00000000-0005-0000-0000-000003020000}"/>
    <cellStyle name="Normal 2 3" xfId="69" xr:uid="{00000000-0005-0000-0000-000004020000}"/>
    <cellStyle name="Normal 2 3 2" xfId="70" xr:uid="{00000000-0005-0000-0000-000005020000}"/>
    <cellStyle name="Normal 2 3 2 2" xfId="550" xr:uid="{00000000-0005-0000-0000-000006020000}"/>
    <cellStyle name="Normal 2 3 3" xfId="551" xr:uid="{00000000-0005-0000-0000-000007020000}"/>
    <cellStyle name="Normal 2 3 4" xfId="552" xr:uid="{00000000-0005-0000-0000-000008020000}"/>
    <cellStyle name="Normal 2 3 4 2" xfId="763" xr:uid="{00000000-0005-0000-0000-000009020000}"/>
    <cellStyle name="Normal 2 3_BANGALORE 13-02-2012" xfId="553" xr:uid="{00000000-0005-0000-0000-00000A020000}"/>
    <cellStyle name="Normal 2 4" xfId="71" xr:uid="{00000000-0005-0000-0000-00000B020000}"/>
    <cellStyle name="Normal 2 4 2" xfId="554" xr:uid="{00000000-0005-0000-0000-00000C020000}"/>
    <cellStyle name="Normal 2 4 2 2" xfId="555" xr:uid="{00000000-0005-0000-0000-00000D020000}"/>
    <cellStyle name="Normal 2 4 2 3" xfId="556" xr:uid="{00000000-0005-0000-0000-00000E020000}"/>
    <cellStyle name="Normal 2 4 2 4" xfId="557" xr:uid="{00000000-0005-0000-0000-00000F020000}"/>
    <cellStyle name="Normal 2 4 3" xfId="558" xr:uid="{00000000-0005-0000-0000-000010020000}"/>
    <cellStyle name="Normal 2 4 4" xfId="559" xr:uid="{00000000-0005-0000-0000-000011020000}"/>
    <cellStyle name="Normal 2 4 5" xfId="560" xr:uid="{00000000-0005-0000-0000-000012020000}"/>
    <cellStyle name="Normal 2 4 6" xfId="561" xr:uid="{00000000-0005-0000-0000-000013020000}"/>
    <cellStyle name="Normal 2 5" xfId="562" xr:uid="{00000000-0005-0000-0000-000014020000}"/>
    <cellStyle name="Normal 2 5 2" xfId="563" xr:uid="{00000000-0005-0000-0000-000015020000}"/>
    <cellStyle name="Normal 2 5 3" xfId="564" xr:uid="{00000000-0005-0000-0000-000016020000}"/>
    <cellStyle name="Normal 2 5 4" xfId="565" xr:uid="{00000000-0005-0000-0000-000017020000}"/>
    <cellStyle name="Normal 2 6" xfId="566" xr:uid="{00000000-0005-0000-0000-000018020000}"/>
    <cellStyle name="Normal 2 6 2" xfId="567" xr:uid="{00000000-0005-0000-0000-000019020000}"/>
    <cellStyle name="Normal 2 6 3" xfId="568" xr:uid="{00000000-0005-0000-0000-00001A020000}"/>
    <cellStyle name="Normal 2 6 4" xfId="569" xr:uid="{00000000-0005-0000-0000-00001B020000}"/>
    <cellStyle name="Normal 2 7" xfId="570" xr:uid="{00000000-0005-0000-0000-00001C020000}"/>
    <cellStyle name="Normal 2 8" xfId="571" xr:uid="{00000000-0005-0000-0000-00001D020000}"/>
    <cellStyle name="Normal 2 9" xfId="572" xr:uid="{00000000-0005-0000-0000-00001E020000}"/>
    <cellStyle name="Normal 2_1 Bonguloor Modified model school type 1.200" xfId="573" xr:uid="{00000000-0005-0000-0000-00001F020000}"/>
    <cellStyle name="Normal 20" xfId="574" xr:uid="{00000000-0005-0000-0000-000020020000}"/>
    <cellStyle name="Normal 20 2" xfId="575" xr:uid="{00000000-0005-0000-0000-000021020000}"/>
    <cellStyle name="Normal 20 3" xfId="576" xr:uid="{00000000-0005-0000-0000-000022020000}"/>
    <cellStyle name="Normal 21" xfId="577" xr:uid="{00000000-0005-0000-0000-000023020000}"/>
    <cellStyle name="Normal 21 2" xfId="578" xr:uid="{00000000-0005-0000-0000-000024020000}"/>
    <cellStyle name="Normal 22" xfId="579" xr:uid="{00000000-0005-0000-0000-000025020000}"/>
    <cellStyle name="Normal 22 2" xfId="580" xr:uid="{00000000-0005-0000-0000-000026020000}"/>
    <cellStyle name="Normal 23" xfId="581" xr:uid="{00000000-0005-0000-0000-000027020000}"/>
    <cellStyle name="Normal 23 2" xfId="582" xr:uid="{00000000-0005-0000-0000-000028020000}"/>
    <cellStyle name="Normal 23 3" xfId="583" xr:uid="{00000000-0005-0000-0000-000029020000}"/>
    <cellStyle name="Normal 24" xfId="584" xr:uid="{00000000-0005-0000-0000-00002A020000}"/>
    <cellStyle name="Normal 25" xfId="585" xr:uid="{00000000-0005-0000-0000-00002B020000}"/>
    <cellStyle name="Normal 25 2" xfId="586" xr:uid="{00000000-0005-0000-0000-00002C020000}"/>
    <cellStyle name="Normal 26" xfId="761" xr:uid="{00000000-0005-0000-0000-00002D020000}"/>
    <cellStyle name="Normal 27" xfId="762" xr:uid="{00000000-0005-0000-0000-00002E020000}"/>
    <cellStyle name="Normal 28" xfId="771" xr:uid="{00000000-0005-0000-0000-00002F020000}"/>
    <cellStyle name="Normal 29" xfId="772" xr:uid="{00000000-0005-0000-0000-000030020000}"/>
    <cellStyle name="Normal 3" xfId="72" xr:uid="{00000000-0005-0000-0000-000031020000}"/>
    <cellStyle name="Normal 3 2" xfId="73" xr:uid="{00000000-0005-0000-0000-000032020000}"/>
    <cellStyle name="Normal 3 2 2" xfId="587" xr:uid="{00000000-0005-0000-0000-000033020000}"/>
    <cellStyle name="Normal 3 2 3" xfId="588" xr:uid="{00000000-0005-0000-0000-000034020000}"/>
    <cellStyle name="Normal 3 2_CURVES DESIGN" xfId="589" xr:uid="{00000000-0005-0000-0000-000035020000}"/>
    <cellStyle name="Normal 3 3" xfId="590" xr:uid="{00000000-0005-0000-0000-000036020000}"/>
    <cellStyle name="Normal 3 3 2" xfId="591" xr:uid="{00000000-0005-0000-0000-000037020000}"/>
    <cellStyle name="Normal 3 3 2 2" xfId="592" xr:uid="{00000000-0005-0000-0000-000038020000}"/>
    <cellStyle name="Normal 3 3 2 3" xfId="593" xr:uid="{00000000-0005-0000-0000-000039020000}"/>
    <cellStyle name="Normal 3 3 2 4" xfId="594" xr:uid="{00000000-0005-0000-0000-00003A020000}"/>
    <cellStyle name="Normal 3 3 2_KGVB-Mulugu-Wgl" xfId="595" xr:uid="{00000000-0005-0000-0000-00003B020000}"/>
    <cellStyle name="Normal 3 3 3" xfId="596" xr:uid="{00000000-0005-0000-0000-00003C020000}"/>
    <cellStyle name="Normal 3 3 4" xfId="597" xr:uid="{00000000-0005-0000-0000-00003D020000}"/>
    <cellStyle name="Normal 3 3 5" xfId="598" xr:uid="{00000000-0005-0000-0000-00003E020000}"/>
    <cellStyle name="Normal 3 3_Estimate" xfId="599" xr:uid="{00000000-0005-0000-0000-00003F020000}"/>
    <cellStyle name="Normal 3 4" xfId="600" xr:uid="{00000000-0005-0000-0000-000040020000}"/>
    <cellStyle name="Normal 3 4 2" xfId="601" xr:uid="{00000000-0005-0000-0000-000041020000}"/>
    <cellStyle name="Normal 3 4 3" xfId="602" xr:uid="{00000000-0005-0000-0000-000042020000}"/>
    <cellStyle name="Normal 3 4 4" xfId="603" xr:uid="{00000000-0005-0000-0000-000043020000}"/>
    <cellStyle name="Normal 3 5" xfId="604" xr:uid="{00000000-0005-0000-0000-000044020000}"/>
    <cellStyle name="Normal 3 5 2" xfId="605" xr:uid="{00000000-0005-0000-0000-000045020000}"/>
    <cellStyle name="Normal 3 5 3" xfId="606" xr:uid="{00000000-0005-0000-0000-000046020000}"/>
    <cellStyle name="Normal 3 5 4" xfId="607" xr:uid="{00000000-0005-0000-0000-000047020000}"/>
    <cellStyle name="Normal 3 6" xfId="608" xr:uid="{00000000-0005-0000-0000-000048020000}"/>
    <cellStyle name="Normal 3 6 2" xfId="609" xr:uid="{00000000-0005-0000-0000-000049020000}"/>
    <cellStyle name="Normal 3 6 3" xfId="610" xr:uid="{00000000-0005-0000-0000-00004A020000}"/>
    <cellStyle name="Normal 3 6 4" xfId="611" xr:uid="{00000000-0005-0000-0000-00004B020000}"/>
    <cellStyle name="Normal 3 7" xfId="612" xr:uid="{00000000-0005-0000-0000-00004C020000}"/>
    <cellStyle name="Normal 3 8" xfId="613" xr:uid="{00000000-0005-0000-0000-00004D020000}"/>
    <cellStyle name="Normal 3_1_Pattapupalem_road estt-NCRMP" xfId="614" xr:uid="{00000000-0005-0000-0000-00004E020000}"/>
    <cellStyle name="Normal 30 4" xfId="781" xr:uid="{61D815A0-4BF5-4B8A-959B-071583DBFC29}"/>
    <cellStyle name="Normal 4" xfId="74" xr:uid="{00000000-0005-0000-0000-00004F020000}"/>
    <cellStyle name="Normal 4 2" xfId="75" xr:uid="{00000000-0005-0000-0000-000050020000}"/>
    <cellStyle name="Normal 4 2 2" xfId="615" xr:uid="{00000000-0005-0000-0000-000051020000}"/>
    <cellStyle name="Normal 4 2 3" xfId="616" xr:uid="{00000000-0005-0000-0000-000052020000}"/>
    <cellStyle name="Normal 4 2 4" xfId="617" xr:uid="{00000000-0005-0000-0000-000053020000}"/>
    <cellStyle name="Normal 4 2 5" xfId="618" xr:uid="{00000000-0005-0000-0000-000054020000}"/>
    <cellStyle name="Normal 4 2 6" xfId="619" xr:uid="{00000000-0005-0000-0000-000055020000}"/>
    <cellStyle name="Normal 4 2_Estimate" xfId="620" xr:uid="{00000000-0005-0000-0000-000056020000}"/>
    <cellStyle name="Normal 4 3" xfId="621" xr:uid="{00000000-0005-0000-0000-000057020000}"/>
    <cellStyle name="Normal 4 4" xfId="622" xr:uid="{00000000-0005-0000-0000-000058020000}"/>
    <cellStyle name="Normal 4 5" xfId="623" xr:uid="{00000000-0005-0000-0000-000059020000}"/>
    <cellStyle name="Normal 4 6" xfId="624" xr:uid="{00000000-0005-0000-0000-00005A020000}"/>
    <cellStyle name="Normal 4 7" xfId="625" xr:uid="{00000000-0005-0000-0000-00005B020000}"/>
    <cellStyle name="Normal 4_AP-IAP-batch II final list" xfId="773" xr:uid="{00000000-0005-0000-0000-00005C020000}"/>
    <cellStyle name="Normal 5" xfId="76" xr:uid="{00000000-0005-0000-0000-00005D020000}"/>
    <cellStyle name="Normal 5 2" xfId="77" xr:uid="{00000000-0005-0000-0000-00005E020000}"/>
    <cellStyle name="Normal 5 2 2" xfId="774" xr:uid="{00000000-0005-0000-0000-00005F020000}"/>
    <cellStyle name="Normal 5 2 3" xfId="775" xr:uid="{00000000-0005-0000-0000-000060020000}"/>
    <cellStyle name="Normal 5 3" xfId="78" xr:uid="{00000000-0005-0000-0000-000061020000}"/>
    <cellStyle name="Normal 5 4" xfId="79" xr:uid="{00000000-0005-0000-0000-000062020000}"/>
    <cellStyle name="Normal 5 4 2" xfId="765" xr:uid="{00000000-0005-0000-0000-000063020000}"/>
    <cellStyle name="Normal 5 5" xfId="626" xr:uid="{00000000-0005-0000-0000-000064020000}"/>
    <cellStyle name="Normal 5 6" xfId="627" xr:uid="{00000000-0005-0000-0000-000065020000}"/>
    <cellStyle name="Normal 5 7" xfId="628" xr:uid="{00000000-0005-0000-0000-000066020000}"/>
    <cellStyle name="Normal 5_2_AP02X016 - KP Kunta" xfId="629" xr:uid="{00000000-0005-0000-0000-000067020000}"/>
    <cellStyle name="Normal 6" xfId="80" xr:uid="{00000000-0005-0000-0000-000068020000}"/>
    <cellStyle name="Normal 6 2" xfId="81" xr:uid="{00000000-0005-0000-0000-000069020000}"/>
    <cellStyle name="Normal 6 2 2" xfId="82" xr:uid="{00000000-0005-0000-0000-00006A020000}"/>
    <cellStyle name="Normal 6 2 3" xfId="766" xr:uid="{00000000-0005-0000-0000-00006B020000}"/>
    <cellStyle name="Normal 6 3" xfId="83" xr:uid="{00000000-0005-0000-0000-00006C020000}"/>
    <cellStyle name="Normal 6 3 2" xfId="776" xr:uid="{00000000-0005-0000-0000-00006D020000}"/>
    <cellStyle name="Normal 6 3_Bhamanagar 5.2 - Copy" xfId="777" xr:uid="{00000000-0005-0000-0000-00006E020000}"/>
    <cellStyle name="Normal 6 4" xfId="84" xr:uid="{00000000-0005-0000-0000-00006F020000}"/>
    <cellStyle name="Normal 6 5" xfId="630" xr:uid="{00000000-0005-0000-0000-000070020000}"/>
    <cellStyle name="Normal 6 6" xfId="631" xr:uid="{00000000-0005-0000-0000-000071020000}"/>
    <cellStyle name="Normal 6 7" xfId="632" xr:uid="{00000000-0005-0000-0000-000072020000}"/>
    <cellStyle name="Normal 6_Bhamanagar 5.2" xfId="778" xr:uid="{00000000-0005-0000-0000-000073020000}"/>
    <cellStyle name="Normal 7" xfId="85" xr:uid="{00000000-0005-0000-0000-000074020000}"/>
    <cellStyle name="Normal 7 2" xfId="633" xr:uid="{00000000-0005-0000-0000-000075020000}"/>
    <cellStyle name="Normal 7 2 2" xfId="634" xr:uid="{00000000-0005-0000-0000-000076020000}"/>
    <cellStyle name="Normal 7 2 3" xfId="635" xr:uid="{00000000-0005-0000-0000-000077020000}"/>
    <cellStyle name="Normal 7 2 4" xfId="636" xr:uid="{00000000-0005-0000-0000-000078020000}"/>
    <cellStyle name="Normal 7 3" xfId="637" xr:uid="{00000000-0005-0000-0000-000079020000}"/>
    <cellStyle name="Normal 7 4" xfId="638" xr:uid="{00000000-0005-0000-0000-00007A020000}"/>
    <cellStyle name="Normal 7 5" xfId="639" xr:uid="{00000000-0005-0000-0000-00007B020000}"/>
    <cellStyle name="Normal 7 6" xfId="640" xr:uid="{00000000-0005-0000-0000-00007C020000}"/>
    <cellStyle name="Normal 7_2_AP02X016 - KP Kunta" xfId="641" xr:uid="{00000000-0005-0000-0000-00007D020000}"/>
    <cellStyle name="Normal 8" xfId="86" xr:uid="{00000000-0005-0000-0000-00007E020000}"/>
    <cellStyle name="Normal 8 2" xfId="642" xr:uid="{00000000-0005-0000-0000-00007F020000}"/>
    <cellStyle name="Normal 8 3" xfId="780" xr:uid="{2A59A818-9EC2-4452-ABF4-97E2EADFED01}"/>
    <cellStyle name="Normal 9" xfId="87" xr:uid="{00000000-0005-0000-0000-000080020000}"/>
    <cellStyle name="Normal 9 2" xfId="643" xr:uid="{00000000-0005-0000-0000-000081020000}"/>
    <cellStyle name="Normal 9 2 2" xfId="760" xr:uid="{00000000-0005-0000-0000-000082020000}"/>
    <cellStyle name="Normal 9 3" xfId="767" xr:uid="{00000000-0005-0000-0000-000083020000}"/>
    <cellStyle name="Normal_lead_Kondepi" xfId="779" xr:uid="{931F485B-ED65-4868-BA76-B498AA9CA022}"/>
    <cellStyle name="Normal_MODEL_ESTIMATE_PMGSY_27_08_CUMBUM" xfId="88" xr:uid="{00000000-0005-0000-0000-000089020000}"/>
    <cellStyle name="Normal_phaseVI_CC_" xfId="89" xr:uid="{00000000-0005-0000-0000-00008A020000}"/>
    <cellStyle name="Note" xfId="90" builtinId="10" customBuiltin="1"/>
    <cellStyle name="Note 10" xfId="644" xr:uid="{00000000-0005-0000-0000-00008D020000}"/>
    <cellStyle name="Note 11" xfId="645" xr:uid="{00000000-0005-0000-0000-00008E020000}"/>
    <cellStyle name="Note 12" xfId="646" xr:uid="{00000000-0005-0000-0000-00008F020000}"/>
    <cellStyle name="Note 13" xfId="647" xr:uid="{00000000-0005-0000-0000-000090020000}"/>
    <cellStyle name="Note 14" xfId="648" xr:uid="{00000000-0005-0000-0000-000091020000}"/>
    <cellStyle name="Note 15" xfId="649" xr:uid="{00000000-0005-0000-0000-000092020000}"/>
    <cellStyle name="Note 2" xfId="650" xr:uid="{00000000-0005-0000-0000-000093020000}"/>
    <cellStyle name="Note 3" xfId="651" xr:uid="{00000000-0005-0000-0000-000094020000}"/>
    <cellStyle name="Note 4" xfId="652" xr:uid="{00000000-0005-0000-0000-000095020000}"/>
    <cellStyle name="Note 5" xfId="653" xr:uid="{00000000-0005-0000-0000-000096020000}"/>
    <cellStyle name="Note 6" xfId="654" xr:uid="{00000000-0005-0000-0000-000097020000}"/>
    <cellStyle name="Note 7" xfId="655" xr:uid="{00000000-0005-0000-0000-000098020000}"/>
    <cellStyle name="Note 8" xfId="656" xr:uid="{00000000-0005-0000-0000-000099020000}"/>
    <cellStyle name="Note 9" xfId="657" xr:uid="{00000000-0005-0000-0000-00009A020000}"/>
    <cellStyle name="Output" xfId="91" builtinId="21" customBuiltin="1"/>
    <cellStyle name="Output 10" xfId="658" xr:uid="{00000000-0005-0000-0000-00009C020000}"/>
    <cellStyle name="Output 11" xfId="659" xr:uid="{00000000-0005-0000-0000-00009D020000}"/>
    <cellStyle name="Output 12" xfId="660" xr:uid="{00000000-0005-0000-0000-00009E020000}"/>
    <cellStyle name="Output 13" xfId="661" xr:uid="{00000000-0005-0000-0000-00009F020000}"/>
    <cellStyle name="Output 14" xfId="662" xr:uid="{00000000-0005-0000-0000-0000A0020000}"/>
    <cellStyle name="Output 15" xfId="663" xr:uid="{00000000-0005-0000-0000-0000A1020000}"/>
    <cellStyle name="Output 2" xfId="664" xr:uid="{00000000-0005-0000-0000-0000A2020000}"/>
    <cellStyle name="Output 3" xfId="665" xr:uid="{00000000-0005-0000-0000-0000A3020000}"/>
    <cellStyle name="Output 4" xfId="666" xr:uid="{00000000-0005-0000-0000-0000A4020000}"/>
    <cellStyle name="Output 5" xfId="667" xr:uid="{00000000-0005-0000-0000-0000A5020000}"/>
    <cellStyle name="Output 6" xfId="668" xr:uid="{00000000-0005-0000-0000-0000A6020000}"/>
    <cellStyle name="Output 7" xfId="669" xr:uid="{00000000-0005-0000-0000-0000A7020000}"/>
    <cellStyle name="Output 8" xfId="670" xr:uid="{00000000-0005-0000-0000-0000A8020000}"/>
    <cellStyle name="Output 9" xfId="671" xr:uid="{00000000-0005-0000-0000-0000A9020000}"/>
    <cellStyle name="Percent [2]" xfId="92" xr:uid="{00000000-0005-0000-0000-0000AB020000}"/>
    <cellStyle name="Percent [2] 2" xfId="672" xr:uid="{00000000-0005-0000-0000-0000AC020000}"/>
    <cellStyle name="Percent [2] 3" xfId="673" xr:uid="{00000000-0005-0000-0000-0000AD020000}"/>
    <cellStyle name="Percent [2] 4" xfId="674" xr:uid="{00000000-0005-0000-0000-0000AE020000}"/>
    <cellStyle name="Percent 15" xfId="675" xr:uid="{00000000-0005-0000-0000-0000AF020000}"/>
    <cellStyle name="Percent 15 2" xfId="676" xr:uid="{00000000-0005-0000-0000-0000B0020000}"/>
    <cellStyle name="Percent 2" xfId="93" xr:uid="{00000000-0005-0000-0000-0000B1020000}"/>
    <cellStyle name="Percent 2 12" xfId="782" xr:uid="{9D88549E-DEBD-4D36-9A54-FA205EBEC724}"/>
    <cellStyle name="Percent 2 2" xfId="677" xr:uid="{00000000-0005-0000-0000-0000B2020000}"/>
    <cellStyle name="Percent 2 2 2" xfId="678" xr:uid="{00000000-0005-0000-0000-0000B3020000}"/>
    <cellStyle name="Percent 2 3" xfId="679" xr:uid="{00000000-0005-0000-0000-0000B4020000}"/>
    <cellStyle name="Percent 2 4" xfId="680" xr:uid="{00000000-0005-0000-0000-0000B5020000}"/>
    <cellStyle name="Percent 2 5" xfId="681" xr:uid="{00000000-0005-0000-0000-0000B6020000}"/>
    <cellStyle name="Percent 2_WE" xfId="682" xr:uid="{00000000-0005-0000-0000-0000B7020000}"/>
    <cellStyle name="Percent 3" xfId="683" xr:uid="{00000000-0005-0000-0000-0000B8020000}"/>
    <cellStyle name="Percent 3 2" xfId="684" xr:uid="{00000000-0005-0000-0000-0000B9020000}"/>
    <cellStyle name="Percent 3 3" xfId="685" xr:uid="{00000000-0005-0000-0000-0000BA020000}"/>
    <cellStyle name="Percent 3 4" xfId="686" xr:uid="{00000000-0005-0000-0000-0000BB020000}"/>
    <cellStyle name="Percent 3 5" xfId="687" xr:uid="{00000000-0005-0000-0000-0000BC020000}"/>
    <cellStyle name="Percent 3 6" xfId="688" xr:uid="{00000000-0005-0000-0000-0000BD020000}"/>
    <cellStyle name="Percent 3 7" xfId="689" xr:uid="{00000000-0005-0000-0000-0000BE020000}"/>
    <cellStyle name="Percent 3 8" xfId="690" xr:uid="{00000000-0005-0000-0000-0000BF020000}"/>
    <cellStyle name="Percent 4" xfId="691" xr:uid="{00000000-0005-0000-0000-0000C0020000}"/>
    <cellStyle name="Percent 4 2" xfId="692" xr:uid="{00000000-0005-0000-0000-0000C1020000}"/>
    <cellStyle name="Percent 5" xfId="693" xr:uid="{00000000-0005-0000-0000-0000C2020000}"/>
    <cellStyle name="Percent 5 2" xfId="694" xr:uid="{00000000-0005-0000-0000-0000C3020000}"/>
    <cellStyle name="Percent 6" xfId="695" xr:uid="{00000000-0005-0000-0000-0000C4020000}"/>
    <cellStyle name="Percent 7" xfId="696" xr:uid="{00000000-0005-0000-0000-0000C5020000}"/>
    <cellStyle name="RevList" xfId="94" xr:uid="{00000000-0005-0000-0000-0000C6020000}"/>
    <cellStyle name="Sheet Title" xfId="697" xr:uid="{00000000-0005-0000-0000-0000C7020000}"/>
    <cellStyle name="style" xfId="95" xr:uid="{00000000-0005-0000-0000-0000C8020000}"/>
    <cellStyle name="Style 1" xfId="698" xr:uid="{00000000-0005-0000-0000-0000C9020000}"/>
    <cellStyle name="Style 1 2" xfId="699" xr:uid="{00000000-0005-0000-0000-0000CA020000}"/>
    <cellStyle name="Style 1_Hostel building est silparupa" xfId="700" xr:uid="{00000000-0005-0000-0000-0000CB020000}"/>
    <cellStyle name="style 2" xfId="701" xr:uid="{00000000-0005-0000-0000-0000CC020000}"/>
    <cellStyle name="style 3" xfId="702" xr:uid="{00000000-0005-0000-0000-0000CD020000}"/>
    <cellStyle name="style 4" xfId="703" xr:uid="{00000000-0005-0000-0000-0000CE020000}"/>
    <cellStyle name="style_1_Pattapupalem_road estt-NCRMP" xfId="704" xr:uid="{00000000-0005-0000-0000-0000CF020000}"/>
    <cellStyle name="style1" xfId="96" xr:uid="{00000000-0005-0000-0000-0000D0020000}"/>
    <cellStyle name="style1 2" xfId="705" xr:uid="{00000000-0005-0000-0000-0000D1020000}"/>
    <cellStyle name="style1 3" xfId="706" xr:uid="{00000000-0005-0000-0000-0000D2020000}"/>
    <cellStyle name="style1 4" xfId="707" xr:uid="{00000000-0005-0000-0000-0000D3020000}"/>
    <cellStyle name="style2" xfId="97" xr:uid="{00000000-0005-0000-0000-0000D4020000}"/>
    <cellStyle name="style2 2" xfId="708" xr:uid="{00000000-0005-0000-0000-0000D5020000}"/>
    <cellStyle name="style2 3" xfId="709" xr:uid="{00000000-0005-0000-0000-0000D6020000}"/>
    <cellStyle name="style2 4" xfId="710" xr:uid="{00000000-0005-0000-0000-0000D7020000}"/>
    <cellStyle name="Sub Head" xfId="98" xr:uid="{00000000-0005-0000-0000-0000D8020000}"/>
    <cellStyle name="Subtotal" xfId="99" xr:uid="{00000000-0005-0000-0000-0000D9020000}"/>
    <cellStyle name="þ_x001d_ð &amp;ý&amp;†ýG_x0008_ X_x000a__x0007__x0001__x0001_" xfId="100" xr:uid="{00000000-0005-0000-0000-0000DA020000}"/>
    <cellStyle name="þ_x001d_ð &amp;ý&amp;†ýG_x0008_ X_x000a__x0007__x0001__x0001_ 2" xfId="711" xr:uid="{00000000-0005-0000-0000-0000DB020000}"/>
    <cellStyle name="þ_x001d_ð &amp;ý&amp;†ýG_x0008_ X_x000a__x0007__x0001__x0001_ 3" xfId="712" xr:uid="{00000000-0005-0000-0000-0000DC020000}"/>
    <cellStyle name="þ_x001d_ð &amp;ý&amp;†ýG_x0008_ X_x000a__x0007__x0001__x0001_ 4" xfId="713" xr:uid="{00000000-0005-0000-0000-0000DD020000}"/>
    <cellStyle name="þ_x001d_ð &amp;ý&amp;†ýG_x0008_ X_x000a__x0007__x0001__x0001_ 5" xfId="714" xr:uid="{00000000-0005-0000-0000-0000DE020000}"/>
    <cellStyle name="þ_x001d_ð &amp;ý&amp;†ýG_x0008_ X_x000a__x0007__x0001__x0001_ 6" xfId="715" xr:uid="{00000000-0005-0000-0000-0000DF020000}"/>
    <cellStyle name="þ_x001d_ð&quot;_x000c_Býò_x000c_5ýU_x0001_e_x0005_¹,_x0007__x0001__x0001_" xfId="101" xr:uid="{00000000-0005-0000-0000-0000E0020000}"/>
    <cellStyle name="þ_x001d_ð&quot;_x000c_Býò_x000c_5ýU_x0001_e_x0005_¹,_x0007__x0001__x0001_ 2" xfId="716" xr:uid="{00000000-0005-0000-0000-0000E1020000}"/>
    <cellStyle name="þ_x001d_ð&quot;_x000c_Býò_x000c_5ýU_x0001_e_x0005_¹,_x0007__x0001__x0001_ 3" xfId="717" xr:uid="{00000000-0005-0000-0000-0000E2020000}"/>
    <cellStyle name="þ_x001d_ð&quot;_x000c_Býò_x000c_5ýU_x0001_e_x0005_¹,_x0007__x0001__x0001_ 4" xfId="718" xr:uid="{00000000-0005-0000-0000-0000E3020000}"/>
    <cellStyle name="þ_x001d_ð&quot;_x000c_Býò_x000c_5ýU_x0001_e_x0005_¹,_x0007__x0001__x0001_ 5" xfId="719" xr:uid="{00000000-0005-0000-0000-0000E4020000}"/>
    <cellStyle name="þ_x001d_ð&quot;_x000c_Býò_x000c_5ýU_x0001_e_x0005_¹,_x0007__x0001__x0001_ 6" xfId="720" xr:uid="{00000000-0005-0000-0000-0000E5020000}"/>
    <cellStyle name="þ_x001d_ð&quot;_x000c_Býò_x000c_5ýU_x0001_e_x0005_¹,_x0007__x0001__x0001__Estimate" xfId="721" xr:uid="{00000000-0005-0000-0000-0000E6020000}"/>
    <cellStyle name="Times New Roman" xfId="102" xr:uid="{00000000-0005-0000-0000-0000E7020000}"/>
    <cellStyle name="Title" xfId="103" builtinId="15" customBuiltin="1"/>
    <cellStyle name="Title 2" xfId="722" xr:uid="{00000000-0005-0000-0000-0000E9020000}"/>
    <cellStyle name="Title 3" xfId="723" xr:uid="{00000000-0005-0000-0000-0000EA020000}"/>
    <cellStyle name="Total" xfId="104" builtinId="25" customBuiltin="1"/>
    <cellStyle name="Total 10" xfId="724" xr:uid="{00000000-0005-0000-0000-0000EC020000}"/>
    <cellStyle name="Total 11" xfId="725" xr:uid="{00000000-0005-0000-0000-0000ED020000}"/>
    <cellStyle name="Total 12" xfId="726" xr:uid="{00000000-0005-0000-0000-0000EE020000}"/>
    <cellStyle name="Total 13" xfId="727" xr:uid="{00000000-0005-0000-0000-0000EF020000}"/>
    <cellStyle name="Total 14" xfId="728" xr:uid="{00000000-0005-0000-0000-0000F0020000}"/>
    <cellStyle name="Total 15" xfId="729" xr:uid="{00000000-0005-0000-0000-0000F1020000}"/>
    <cellStyle name="Total 2" xfId="730" xr:uid="{00000000-0005-0000-0000-0000F2020000}"/>
    <cellStyle name="Total 3" xfId="731" xr:uid="{00000000-0005-0000-0000-0000F3020000}"/>
    <cellStyle name="Total 4" xfId="732" xr:uid="{00000000-0005-0000-0000-0000F4020000}"/>
    <cellStyle name="Total 5" xfId="733" xr:uid="{00000000-0005-0000-0000-0000F5020000}"/>
    <cellStyle name="Total 6" xfId="734" xr:uid="{00000000-0005-0000-0000-0000F6020000}"/>
    <cellStyle name="Total 7" xfId="735" xr:uid="{00000000-0005-0000-0000-0000F7020000}"/>
    <cellStyle name="Total 8" xfId="736" xr:uid="{00000000-0005-0000-0000-0000F8020000}"/>
    <cellStyle name="Total 9" xfId="737" xr:uid="{00000000-0005-0000-0000-0000F9020000}"/>
    <cellStyle name="v" xfId="738" xr:uid="{00000000-0005-0000-0000-0000FA020000}"/>
    <cellStyle name="v_25-8-2010  ABS &amp; Det" xfId="739" xr:uid="{00000000-0005-0000-0000-0000FB020000}"/>
    <cellStyle name="Value" xfId="105" xr:uid="{00000000-0005-0000-0000-0000FC020000}"/>
    <cellStyle name="Value 2" xfId="740" xr:uid="{00000000-0005-0000-0000-0000FD020000}"/>
    <cellStyle name="Value 3" xfId="741" xr:uid="{00000000-0005-0000-0000-0000FE020000}"/>
    <cellStyle name="Value 4" xfId="742" xr:uid="{00000000-0005-0000-0000-0000FF020000}"/>
    <cellStyle name="Value 5" xfId="743" xr:uid="{00000000-0005-0000-0000-000000030000}"/>
    <cellStyle name="Value 6" xfId="744" xr:uid="{00000000-0005-0000-0000-000001030000}"/>
    <cellStyle name="Value_Estimate" xfId="745" xr:uid="{00000000-0005-0000-0000-000002030000}"/>
    <cellStyle name="Warning Text" xfId="106" builtinId="11" customBuiltin="1"/>
    <cellStyle name="Warning Text 10" xfId="746" xr:uid="{00000000-0005-0000-0000-000004030000}"/>
    <cellStyle name="Warning Text 11" xfId="747" xr:uid="{00000000-0005-0000-0000-000005030000}"/>
    <cellStyle name="Warning Text 12" xfId="748" xr:uid="{00000000-0005-0000-0000-000006030000}"/>
    <cellStyle name="Warning Text 13" xfId="749" xr:uid="{00000000-0005-0000-0000-000007030000}"/>
    <cellStyle name="Warning Text 14" xfId="750" xr:uid="{00000000-0005-0000-0000-000008030000}"/>
    <cellStyle name="Warning Text 15" xfId="751" xr:uid="{00000000-0005-0000-0000-000009030000}"/>
    <cellStyle name="Warning Text 2" xfId="752" xr:uid="{00000000-0005-0000-0000-00000A030000}"/>
    <cellStyle name="Warning Text 3" xfId="753" xr:uid="{00000000-0005-0000-0000-00000B030000}"/>
    <cellStyle name="Warning Text 4" xfId="754" xr:uid="{00000000-0005-0000-0000-00000C030000}"/>
    <cellStyle name="Warning Text 5" xfId="755" xr:uid="{00000000-0005-0000-0000-00000D030000}"/>
    <cellStyle name="Warning Text 6" xfId="756" xr:uid="{00000000-0005-0000-0000-00000E030000}"/>
    <cellStyle name="Warning Text 7" xfId="757" xr:uid="{00000000-0005-0000-0000-00000F030000}"/>
    <cellStyle name="Warning Text 8" xfId="758" xr:uid="{00000000-0005-0000-0000-000010030000}"/>
    <cellStyle name="Warning Text 9" xfId="759" xr:uid="{00000000-0005-0000-0000-000011030000}"/>
    <cellStyle name="సాధారణ_Copy of Model estimate-Basnapally--07-05-06-Final" xfId="107" xr:uid="{00000000-0005-0000-0000-00001203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7.xml"/><Relationship Id="rId117" Type="http://schemas.openxmlformats.org/officeDocument/2006/relationships/externalLink" Target="externalLinks/externalLink108.xml"/><Relationship Id="rId21" Type="http://schemas.openxmlformats.org/officeDocument/2006/relationships/externalLink" Target="externalLinks/externalLink12.xml"/><Relationship Id="rId42" Type="http://schemas.openxmlformats.org/officeDocument/2006/relationships/externalLink" Target="externalLinks/externalLink33.xml"/><Relationship Id="rId47" Type="http://schemas.openxmlformats.org/officeDocument/2006/relationships/externalLink" Target="externalLinks/externalLink38.xml"/><Relationship Id="rId63" Type="http://schemas.openxmlformats.org/officeDocument/2006/relationships/externalLink" Target="externalLinks/externalLink54.xml"/><Relationship Id="rId68" Type="http://schemas.openxmlformats.org/officeDocument/2006/relationships/externalLink" Target="externalLinks/externalLink59.xml"/><Relationship Id="rId84" Type="http://schemas.openxmlformats.org/officeDocument/2006/relationships/externalLink" Target="externalLinks/externalLink75.xml"/><Relationship Id="rId89" Type="http://schemas.openxmlformats.org/officeDocument/2006/relationships/externalLink" Target="externalLinks/externalLink80.xml"/><Relationship Id="rId112" Type="http://schemas.openxmlformats.org/officeDocument/2006/relationships/externalLink" Target="externalLinks/externalLink103.xml"/><Relationship Id="rId133" Type="http://schemas.openxmlformats.org/officeDocument/2006/relationships/externalLink" Target="externalLinks/externalLink124.xml"/><Relationship Id="rId138" Type="http://schemas.openxmlformats.org/officeDocument/2006/relationships/externalLink" Target="externalLinks/externalLink129.xml"/><Relationship Id="rId154" Type="http://schemas.openxmlformats.org/officeDocument/2006/relationships/styles" Target="styles.xml"/><Relationship Id="rId16" Type="http://schemas.openxmlformats.org/officeDocument/2006/relationships/externalLink" Target="externalLinks/externalLink7.xml"/><Relationship Id="rId107" Type="http://schemas.openxmlformats.org/officeDocument/2006/relationships/externalLink" Target="externalLinks/externalLink98.xml"/><Relationship Id="rId11" Type="http://schemas.openxmlformats.org/officeDocument/2006/relationships/externalLink" Target="externalLinks/externalLink2.xml"/><Relationship Id="rId32" Type="http://schemas.openxmlformats.org/officeDocument/2006/relationships/externalLink" Target="externalLinks/externalLink23.xml"/><Relationship Id="rId37" Type="http://schemas.openxmlformats.org/officeDocument/2006/relationships/externalLink" Target="externalLinks/externalLink28.xml"/><Relationship Id="rId53" Type="http://schemas.openxmlformats.org/officeDocument/2006/relationships/externalLink" Target="externalLinks/externalLink44.xml"/><Relationship Id="rId58" Type="http://schemas.openxmlformats.org/officeDocument/2006/relationships/externalLink" Target="externalLinks/externalLink49.xml"/><Relationship Id="rId74" Type="http://schemas.openxmlformats.org/officeDocument/2006/relationships/externalLink" Target="externalLinks/externalLink65.xml"/><Relationship Id="rId79" Type="http://schemas.openxmlformats.org/officeDocument/2006/relationships/externalLink" Target="externalLinks/externalLink70.xml"/><Relationship Id="rId102" Type="http://schemas.openxmlformats.org/officeDocument/2006/relationships/externalLink" Target="externalLinks/externalLink93.xml"/><Relationship Id="rId123" Type="http://schemas.openxmlformats.org/officeDocument/2006/relationships/externalLink" Target="externalLinks/externalLink114.xml"/><Relationship Id="rId128" Type="http://schemas.openxmlformats.org/officeDocument/2006/relationships/externalLink" Target="externalLinks/externalLink119.xml"/><Relationship Id="rId144" Type="http://schemas.openxmlformats.org/officeDocument/2006/relationships/externalLink" Target="externalLinks/externalLink135.xml"/><Relationship Id="rId149" Type="http://schemas.openxmlformats.org/officeDocument/2006/relationships/externalLink" Target="externalLinks/externalLink140.xml"/><Relationship Id="rId5" Type="http://schemas.openxmlformats.org/officeDocument/2006/relationships/worksheet" Target="worksheets/sheet5.xml"/><Relationship Id="rId90" Type="http://schemas.openxmlformats.org/officeDocument/2006/relationships/externalLink" Target="externalLinks/externalLink81.xml"/><Relationship Id="rId95" Type="http://schemas.openxmlformats.org/officeDocument/2006/relationships/externalLink" Target="externalLinks/externalLink86.xml"/><Relationship Id="rId22" Type="http://schemas.openxmlformats.org/officeDocument/2006/relationships/externalLink" Target="externalLinks/externalLink13.xml"/><Relationship Id="rId27" Type="http://schemas.openxmlformats.org/officeDocument/2006/relationships/externalLink" Target="externalLinks/externalLink18.xml"/><Relationship Id="rId43" Type="http://schemas.openxmlformats.org/officeDocument/2006/relationships/externalLink" Target="externalLinks/externalLink34.xml"/><Relationship Id="rId48" Type="http://schemas.openxmlformats.org/officeDocument/2006/relationships/externalLink" Target="externalLinks/externalLink39.xml"/><Relationship Id="rId64" Type="http://schemas.openxmlformats.org/officeDocument/2006/relationships/externalLink" Target="externalLinks/externalLink55.xml"/><Relationship Id="rId69" Type="http://schemas.openxmlformats.org/officeDocument/2006/relationships/externalLink" Target="externalLinks/externalLink60.xml"/><Relationship Id="rId113" Type="http://schemas.openxmlformats.org/officeDocument/2006/relationships/externalLink" Target="externalLinks/externalLink104.xml"/><Relationship Id="rId118" Type="http://schemas.openxmlformats.org/officeDocument/2006/relationships/externalLink" Target="externalLinks/externalLink109.xml"/><Relationship Id="rId134" Type="http://schemas.openxmlformats.org/officeDocument/2006/relationships/externalLink" Target="externalLinks/externalLink125.xml"/><Relationship Id="rId139" Type="http://schemas.openxmlformats.org/officeDocument/2006/relationships/externalLink" Target="externalLinks/externalLink130.xml"/><Relationship Id="rId80" Type="http://schemas.openxmlformats.org/officeDocument/2006/relationships/externalLink" Target="externalLinks/externalLink71.xml"/><Relationship Id="rId85" Type="http://schemas.openxmlformats.org/officeDocument/2006/relationships/externalLink" Target="externalLinks/externalLink76.xml"/><Relationship Id="rId150" Type="http://schemas.openxmlformats.org/officeDocument/2006/relationships/externalLink" Target="externalLinks/externalLink141.xml"/><Relationship Id="rId155" Type="http://schemas.openxmlformats.org/officeDocument/2006/relationships/sharedStrings" Target="sharedStrings.xml"/><Relationship Id="rId12" Type="http://schemas.openxmlformats.org/officeDocument/2006/relationships/externalLink" Target="externalLinks/externalLink3.xml"/><Relationship Id="rId17" Type="http://schemas.openxmlformats.org/officeDocument/2006/relationships/externalLink" Target="externalLinks/externalLink8.xml"/><Relationship Id="rId25" Type="http://schemas.openxmlformats.org/officeDocument/2006/relationships/externalLink" Target="externalLinks/externalLink16.xml"/><Relationship Id="rId33" Type="http://schemas.openxmlformats.org/officeDocument/2006/relationships/externalLink" Target="externalLinks/externalLink24.xml"/><Relationship Id="rId38" Type="http://schemas.openxmlformats.org/officeDocument/2006/relationships/externalLink" Target="externalLinks/externalLink29.xml"/><Relationship Id="rId46" Type="http://schemas.openxmlformats.org/officeDocument/2006/relationships/externalLink" Target="externalLinks/externalLink37.xml"/><Relationship Id="rId59" Type="http://schemas.openxmlformats.org/officeDocument/2006/relationships/externalLink" Target="externalLinks/externalLink50.xml"/><Relationship Id="rId67" Type="http://schemas.openxmlformats.org/officeDocument/2006/relationships/externalLink" Target="externalLinks/externalLink58.xml"/><Relationship Id="rId103" Type="http://schemas.openxmlformats.org/officeDocument/2006/relationships/externalLink" Target="externalLinks/externalLink94.xml"/><Relationship Id="rId108" Type="http://schemas.openxmlformats.org/officeDocument/2006/relationships/externalLink" Target="externalLinks/externalLink99.xml"/><Relationship Id="rId116" Type="http://schemas.openxmlformats.org/officeDocument/2006/relationships/externalLink" Target="externalLinks/externalLink107.xml"/><Relationship Id="rId124" Type="http://schemas.openxmlformats.org/officeDocument/2006/relationships/externalLink" Target="externalLinks/externalLink115.xml"/><Relationship Id="rId129" Type="http://schemas.openxmlformats.org/officeDocument/2006/relationships/externalLink" Target="externalLinks/externalLink120.xml"/><Relationship Id="rId137" Type="http://schemas.openxmlformats.org/officeDocument/2006/relationships/externalLink" Target="externalLinks/externalLink128.xml"/><Relationship Id="rId20" Type="http://schemas.openxmlformats.org/officeDocument/2006/relationships/externalLink" Target="externalLinks/externalLink11.xml"/><Relationship Id="rId41" Type="http://schemas.openxmlformats.org/officeDocument/2006/relationships/externalLink" Target="externalLinks/externalLink32.xml"/><Relationship Id="rId54" Type="http://schemas.openxmlformats.org/officeDocument/2006/relationships/externalLink" Target="externalLinks/externalLink45.xml"/><Relationship Id="rId62" Type="http://schemas.openxmlformats.org/officeDocument/2006/relationships/externalLink" Target="externalLinks/externalLink53.xml"/><Relationship Id="rId70" Type="http://schemas.openxmlformats.org/officeDocument/2006/relationships/externalLink" Target="externalLinks/externalLink61.xml"/><Relationship Id="rId75" Type="http://schemas.openxmlformats.org/officeDocument/2006/relationships/externalLink" Target="externalLinks/externalLink66.xml"/><Relationship Id="rId83" Type="http://schemas.openxmlformats.org/officeDocument/2006/relationships/externalLink" Target="externalLinks/externalLink74.xml"/><Relationship Id="rId88" Type="http://schemas.openxmlformats.org/officeDocument/2006/relationships/externalLink" Target="externalLinks/externalLink79.xml"/><Relationship Id="rId91" Type="http://schemas.openxmlformats.org/officeDocument/2006/relationships/externalLink" Target="externalLinks/externalLink82.xml"/><Relationship Id="rId96" Type="http://schemas.openxmlformats.org/officeDocument/2006/relationships/externalLink" Target="externalLinks/externalLink87.xml"/><Relationship Id="rId111" Type="http://schemas.openxmlformats.org/officeDocument/2006/relationships/externalLink" Target="externalLinks/externalLink102.xml"/><Relationship Id="rId132" Type="http://schemas.openxmlformats.org/officeDocument/2006/relationships/externalLink" Target="externalLinks/externalLink123.xml"/><Relationship Id="rId140" Type="http://schemas.openxmlformats.org/officeDocument/2006/relationships/externalLink" Target="externalLinks/externalLink131.xml"/><Relationship Id="rId145" Type="http://schemas.openxmlformats.org/officeDocument/2006/relationships/externalLink" Target="externalLinks/externalLink136.xml"/><Relationship Id="rId15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6.xml"/><Relationship Id="rId23" Type="http://schemas.openxmlformats.org/officeDocument/2006/relationships/externalLink" Target="externalLinks/externalLink14.xml"/><Relationship Id="rId28" Type="http://schemas.openxmlformats.org/officeDocument/2006/relationships/externalLink" Target="externalLinks/externalLink19.xml"/><Relationship Id="rId36" Type="http://schemas.openxmlformats.org/officeDocument/2006/relationships/externalLink" Target="externalLinks/externalLink27.xml"/><Relationship Id="rId49" Type="http://schemas.openxmlformats.org/officeDocument/2006/relationships/externalLink" Target="externalLinks/externalLink40.xml"/><Relationship Id="rId57" Type="http://schemas.openxmlformats.org/officeDocument/2006/relationships/externalLink" Target="externalLinks/externalLink48.xml"/><Relationship Id="rId106" Type="http://schemas.openxmlformats.org/officeDocument/2006/relationships/externalLink" Target="externalLinks/externalLink97.xml"/><Relationship Id="rId114" Type="http://schemas.openxmlformats.org/officeDocument/2006/relationships/externalLink" Target="externalLinks/externalLink105.xml"/><Relationship Id="rId119" Type="http://schemas.openxmlformats.org/officeDocument/2006/relationships/externalLink" Target="externalLinks/externalLink110.xml"/><Relationship Id="rId127" Type="http://schemas.openxmlformats.org/officeDocument/2006/relationships/externalLink" Target="externalLinks/externalLink118.xml"/><Relationship Id="rId10" Type="http://schemas.openxmlformats.org/officeDocument/2006/relationships/externalLink" Target="externalLinks/externalLink1.xml"/><Relationship Id="rId31" Type="http://schemas.openxmlformats.org/officeDocument/2006/relationships/externalLink" Target="externalLinks/externalLink22.xml"/><Relationship Id="rId44" Type="http://schemas.openxmlformats.org/officeDocument/2006/relationships/externalLink" Target="externalLinks/externalLink35.xml"/><Relationship Id="rId52" Type="http://schemas.openxmlformats.org/officeDocument/2006/relationships/externalLink" Target="externalLinks/externalLink43.xml"/><Relationship Id="rId60" Type="http://schemas.openxmlformats.org/officeDocument/2006/relationships/externalLink" Target="externalLinks/externalLink51.xml"/><Relationship Id="rId65" Type="http://schemas.openxmlformats.org/officeDocument/2006/relationships/externalLink" Target="externalLinks/externalLink56.xml"/><Relationship Id="rId73" Type="http://schemas.openxmlformats.org/officeDocument/2006/relationships/externalLink" Target="externalLinks/externalLink64.xml"/><Relationship Id="rId78" Type="http://schemas.openxmlformats.org/officeDocument/2006/relationships/externalLink" Target="externalLinks/externalLink69.xml"/><Relationship Id="rId81" Type="http://schemas.openxmlformats.org/officeDocument/2006/relationships/externalLink" Target="externalLinks/externalLink72.xml"/><Relationship Id="rId86" Type="http://schemas.openxmlformats.org/officeDocument/2006/relationships/externalLink" Target="externalLinks/externalLink77.xml"/><Relationship Id="rId94" Type="http://schemas.openxmlformats.org/officeDocument/2006/relationships/externalLink" Target="externalLinks/externalLink85.xml"/><Relationship Id="rId99" Type="http://schemas.openxmlformats.org/officeDocument/2006/relationships/externalLink" Target="externalLinks/externalLink90.xml"/><Relationship Id="rId101" Type="http://schemas.openxmlformats.org/officeDocument/2006/relationships/externalLink" Target="externalLinks/externalLink92.xml"/><Relationship Id="rId122" Type="http://schemas.openxmlformats.org/officeDocument/2006/relationships/externalLink" Target="externalLinks/externalLink113.xml"/><Relationship Id="rId130" Type="http://schemas.openxmlformats.org/officeDocument/2006/relationships/externalLink" Target="externalLinks/externalLink121.xml"/><Relationship Id="rId135" Type="http://schemas.openxmlformats.org/officeDocument/2006/relationships/externalLink" Target="externalLinks/externalLink126.xml"/><Relationship Id="rId143" Type="http://schemas.openxmlformats.org/officeDocument/2006/relationships/externalLink" Target="externalLinks/externalLink134.xml"/><Relationship Id="rId148" Type="http://schemas.openxmlformats.org/officeDocument/2006/relationships/externalLink" Target="externalLinks/externalLink139.xml"/><Relationship Id="rId151" Type="http://schemas.openxmlformats.org/officeDocument/2006/relationships/externalLink" Target="externalLinks/externalLink142.xml"/><Relationship Id="rId156"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externalLink" Target="externalLinks/externalLink4.xml"/><Relationship Id="rId18" Type="http://schemas.openxmlformats.org/officeDocument/2006/relationships/externalLink" Target="externalLinks/externalLink9.xml"/><Relationship Id="rId39" Type="http://schemas.openxmlformats.org/officeDocument/2006/relationships/externalLink" Target="externalLinks/externalLink30.xml"/><Relationship Id="rId109" Type="http://schemas.openxmlformats.org/officeDocument/2006/relationships/externalLink" Target="externalLinks/externalLink100.xml"/><Relationship Id="rId34" Type="http://schemas.openxmlformats.org/officeDocument/2006/relationships/externalLink" Target="externalLinks/externalLink25.xml"/><Relationship Id="rId50" Type="http://schemas.openxmlformats.org/officeDocument/2006/relationships/externalLink" Target="externalLinks/externalLink41.xml"/><Relationship Id="rId55" Type="http://schemas.openxmlformats.org/officeDocument/2006/relationships/externalLink" Target="externalLinks/externalLink46.xml"/><Relationship Id="rId76" Type="http://schemas.openxmlformats.org/officeDocument/2006/relationships/externalLink" Target="externalLinks/externalLink67.xml"/><Relationship Id="rId97" Type="http://schemas.openxmlformats.org/officeDocument/2006/relationships/externalLink" Target="externalLinks/externalLink88.xml"/><Relationship Id="rId104" Type="http://schemas.openxmlformats.org/officeDocument/2006/relationships/externalLink" Target="externalLinks/externalLink95.xml"/><Relationship Id="rId120" Type="http://schemas.openxmlformats.org/officeDocument/2006/relationships/externalLink" Target="externalLinks/externalLink111.xml"/><Relationship Id="rId125" Type="http://schemas.openxmlformats.org/officeDocument/2006/relationships/externalLink" Target="externalLinks/externalLink116.xml"/><Relationship Id="rId141" Type="http://schemas.openxmlformats.org/officeDocument/2006/relationships/externalLink" Target="externalLinks/externalLink132.xml"/><Relationship Id="rId146" Type="http://schemas.openxmlformats.org/officeDocument/2006/relationships/externalLink" Target="externalLinks/externalLink137.xml"/><Relationship Id="rId7" Type="http://schemas.openxmlformats.org/officeDocument/2006/relationships/worksheet" Target="worksheets/sheet7.xml"/><Relationship Id="rId71" Type="http://schemas.openxmlformats.org/officeDocument/2006/relationships/externalLink" Target="externalLinks/externalLink62.xml"/><Relationship Id="rId92" Type="http://schemas.openxmlformats.org/officeDocument/2006/relationships/externalLink" Target="externalLinks/externalLink83.xml"/><Relationship Id="rId2" Type="http://schemas.openxmlformats.org/officeDocument/2006/relationships/worksheet" Target="worksheets/sheet2.xml"/><Relationship Id="rId29" Type="http://schemas.openxmlformats.org/officeDocument/2006/relationships/externalLink" Target="externalLinks/externalLink20.xml"/><Relationship Id="rId24" Type="http://schemas.openxmlformats.org/officeDocument/2006/relationships/externalLink" Target="externalLinks/externalLink15.xml"/><Relationship Id="rId40" Type="http://schemas.openxmlformats.org/officeDocument/2006/relationships/externalLink" Target="externalLinks/externalLink31.xml"/><Relationship Id="rId45" Type="http://schemas.openxmlformats.org/officeDocument/2006/relationships/externalLink" Target="externalLinks/externalLink36.xml"/><Relationship Id="rId66" Type="http://schemas.openxmlformats.org/officeDocument/2006/relationships/externalLink" Target="externalLinks/externalLink57.xml"/><Relationship Id="rId87" Type="http://schemas.openxmlformats.org/officeDocument/2006/relationships/externalLink" Target="externalLinks/externalLink78.xml"/><Relationship Id="rId110" Type="http://schemas.openxmlformats.org/officeDocument/2006/relationships/externalLink" Target="externalLinks/externalLink101.xml"/><Relationship Id="rId115" Type="http://schemas.openxmlformats.org/officeDocument/2006/relationships/externalLink" Target="externalLinks/externalLink106.xml"/><Relationship Id="rId131" Type="http://schemas.openxmlformats.org/officeDocument/2006/relationships/externalLink" Target="externalLinks/externalLink122.xml"/><Relationship Id="rId136" Type="http://schemas.openxmlformats.org/officeDocument/2006/relationships/externalLink" Target="externalLinks/externalLink127.xml"/><Relationship Id="rId61" Type="http://schemas.openxmlformats.org/officeDocument/2006/relationships/externalLink" Target="externalLinks/externalLink52.xml"/><Relationship Id="rId82" Type="http://schemas.openxmlformats.org/officeDocument/2006/relationships/externalLink" Target="externalLinks/externalLink73.xml"/><Relationship Id="rId152" Type="http://schemas.openxmlformats.org/officeDocument/2006/relationships/externalLink" Target="externalLinks/externalLink143.xml"/><Relationship Id="rId19" Type="http://schemas.openxmlformats.org/officeDocument/2006/relationships/externalLink" Target="externalLinks/externalLink10.xml"/><Relationship Id="rId14" Type="http://schemas.openxmlformats.org/officeDocument/2006/relationships/externalLink" Target="externalLinks/externalLink5.xml"/><Relationship Id="rId30" Type="http://schemas.openxmlformats.org/officeDocument/2006/relationships/externalLink" Target="externalLinks/externalLink21.xml"/><Relationship Id="rId35" Type="http://schemas.openxmlformats.org/officeDocument/2006/relationships/externalLink" Target="externalLinks/externalLink26.xml"/><Relationship Id="rId56" Type="http://schemas.openxmlformats.org/officeDocument/2006/relationships/externalLink" Target="externalLinks/externalLink47.xml"/><Relationship Id="rId77" Type="http://schemas.openxmlformats.org/officeDocument/2006/relationships/externalLink" Target="externalLinks/externalLink68.xml"/><Relationship Id="rId100" Type="http://schemas.openxmlformats.org/officeDocument/2006/relationships/externalLink" Target="externalLinks/externalLink91.xml"/><Relationship Id="rId105" Type="http://schemas.openxmlformats.org/officeDocument/2006/relationships/externalLink" Target="externalLinks/externalLink96.xml"/><Relationship Id="rId126" Type="http://schemas.openxmlformats.org/officeDocument/2006/relationships/externalLink" Target="externalLinks/externalLink117.xml"/><Relationship Id="rId147" Type="http://schemas.openxmlformats.org/officeDocument/2006/relationships/externalLink" Target="externalLinks/externalLink138.xml"/><Relationship Id="rId8" Type="http://schemas.openxmlformats.org/officeDocument/2006/relationships/worksheet" Target="worksheets/sheet8.xml"/><Relationship Id="rId51" Type="http://schemas.openxmlformats.org/officeDocument/2006/relationships/externalLink" Target="externalLinks/externalLink42.xml"/><Relationship Id="rId72" Type="http://schemas.openxmlformats.org/officeDocument/2006/relationships/externalLink" Target="externalLinks/externalLink63.xml"/><Relationship Id="rId93" Type="http://schemas.openxmlformats.org/officeDocument/2006/relationships/externalLink" Target="externalLinks/externalLink84.xml"/><Relationship Id="rId98" Type="http://schemas.openxmlformats.org/officeDocument/2006/relationships/externalLink" Target="externalLinks/externalLink89.xml"/><Relationship Id="rId121" Type="http://schemas.openxmlformats.org/officeDocument/2006/relationships/externalLink" Target="externalLinks/externalLink112.xml"/><Relationship Id="rId142" Type="http://schemas.openxmlformats.org/officeDocument/2006/relationships/externalLink" Target="externalLinks/externalLink133.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2</xdr:col>
      <xdr:colOff>219075</xdr:colOff>
      <xdr:row>2</xdr:row>
      <xdr:rowOff>133350</xdr:rowOff>
    </xdr:from>
    <xdr:to>
      <xdr:col>9</xdr:col>
      <xdr:colOff>247650</xdr:colOff>
      <xdr:row>23</xdr:row>
      <xdr:rowOff>0</xdr:rowOff>
    </xdr:to>
    <xdr:sp macro="" textlink="">
      <xdr:nvSpPr>
        <xdr:cNvPr id="2" name="WordArt 1">
          <a:extLst>
            <a:ext uri="{FF2B5EF4-FFF2-40B4-BE49-F238E27FC236}">
              <a16:creationId xmlns:a16="http://schemas.microsoft.com/office/drawing/2014/main" id="{00000000-0008-0000-0000-000002000000}"/>
            </a:ext>
          </a:extLst>
        </xdr:cNvPr>
        <xdr:cNvSpPr>
          <a:spLocks noChangeArrowheads="1" noChangeShapeType="1" noTextEdit="1"/>
        </xdr:cNvSpPr>
      </xdr:nvSpPr>
      <xdr:spPr bwMode="auto">
        <a:xfrm>
          <a:off x="752475" y="466725"/>
          <a:ext cx="4752975" cy="4629150"/>
        </a:xfrm>
        <a:prstGeom prst="rect">
          <a:avLst/>
        </a:prstGeom>
      </xdr:spPr>
      <xdr:txBody>
        <a:bodyPr wrap="none" fromWordArt="1">
          <a:prstTxWarp prst="textArchUp">
            <a:avLst>
              <a:gd name="adj" fmla="val 11167051"/>
            </a:avLst>
          </a:prstTxWarp>
        </a:bodyPr>
        <a:lstStyle/>
        <a:p>
          <a:pPr algn="ctr" rtl="0"/>
          <a:r>
            <a:rPr lang="en-US" sz="4400" kern="10" spc="0">
              <a:ln w="9525">
                <a:solidFill>
                  <a:srgbClr val="000000"/>
                </a:solidFill>
                <a:round/>
                <a:headEnd/>
                <a:tailEnd/>
              </a:ln>
              <a:solidFill>
                <a:srgbClr val="000000"/>
              </a:solidFill>
              <a:effectLst/>
              <a:latin typeface="Batang"/>
            </a:rPr>
            <a:t>GOVERNMENT OF ANDHRA PRADESH</a:t>
          </a:r>
        </a:p>
      </xdr:txBody>
    </xdr:sp>
    <xdr:clientData/>
  </xdr:twoCellAnchor>
  <xdr:twoCellAnchor editAs="oneCell">
    <xdr:from>
      <xdr:col>4</xdr:col>
      <xdr:colOff>742950</xdr:colOff>
      <xdr:row>6</xdr:row>
      <xdr:rowOff>85725</xdr:rowOff>
    </xdr:from>
    <xdr:to>
      <xdr:col>6</xdr:col>
      <xdr:colOff>676275</xdr:colOff>
      <xdr:row>14</xdr:row>
      <xdr:rowOff>9525</xdr:rowOff>
    </xdr:to>
    <xdr:pic>
      <xdr:nvPicPr>
        <xdr:cNvPr id="154296" name="Picture 14" descr="4_8252">
          <a:extLst>
            <a:ext uri="{FF2B5EF4-FFF2-40B4-BE49-F238E27FC236}">
              <a16:creationId xmlns:a16="http://schemas.microsoft.com/office/drawing/2014/main" id="{00000000-0008-0000-0000-0000B85A02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71750" y="1066800"/>
          <a:ext cx="1162050" cy="12192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386698</xdr:colOff>
      <xdr:row>21</xdr:row>
      <xdr:rowOff>146539</xdr:rowOff>
    </xdr:from>
    <xdr:to>
      <xdr:col>8</xdr:col>
      <xdr:colOff>195582</xdr:colOff>
      <xdr:row>25</xdr:row>
      <xdr:rowOff>8123</xdr:rowOff>
    </xdr:to>
    <xdr:sp macro="" textlink="">
      <xdr:nvSpPr>
        <xdr:cNvPr id="2" name="TextBox 1">
          <a:extLst>
            <a:ext uri="{FF2B5EF4-FFF2-40B4-BE49-F238E27FC236}">
              <a16:creationId xmlns:a16="http://schemas.microsoft.com/office/drawing/2014/main" id="{6DB26CD5-E5C1-4FCD-ADB5-FB6ACC5E36CE}"/>
            </a:ext>
          </a:extLst>
        </xdr:cNvPr>
        <xdr:cNvSpPr txBox="1"/>
      </xdr:nvSpPr>
      <xdr:spPr>
        <a:xfrm>
          <a:off x="3566583" y="8506558"/>
          <a:ext cx="1508730"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Assistant Exe </a:t>
          </a:r>
          <a:r>
            <a:rPr lang="en-US" sz="1100" baseline="0"/>
            <a:t>Engineer</a:t>
          </a:r>
        </a:p>
        <a:p>
          <a:pPr algn="ctr"/>
          <a:r>
            <a:rPr lang="en-US" sz="1100" baseline="0">
              <a:solidFill>
                <a:schemeClr val="dk1"/>
              </a:solidFill>
              <a:latin typeface="+mn-lt"/>
              <a:ea typeface="+mn-ea"/>
              <a:cs typeface="+mn-cs"/>
            </a:rPr>
            <a:t>PIU (PR) Sub Division</a:t>
          </a:r>
          <a:endParaRPr lang="en-US" sz="1100">
            <a:solidFill>
              <a:schemeClr val="dk1"/>
            </a:solidFill>
            <a:latin typeface="+mn-lt"/>
            <a:ea typeface="+mn-ea"/>
            <a:cs typeface="+mn-cs"/>
          </a:endParaRPr>
        </a:p>
        <a:p>
          <a:pPr algn="ctr"/>
          <a:r>
            <a:rPr lang="en-US" sz="1100" baseline="0">
              <a:solidFill>
                <a:schemeClr val="dk1"/>
              </a:solidFill>
              <a:latin typeface="+mn-lt"/>
              <a:ea typeface="+mn-ea"/>
              <a:cs typeface="+mn-cs"/>
            </a:rPr>
            <a:t>Veligandla</a:t>
          </a:r>
          <a:endParaRPr lang="en-US" sz="1100"/>
        </a:p>
      </xdr:txBody>
    </xdr:sp>
    <xdr:clientData/>
  </xdr:twoCellAnchor>
  <xdr:twoCellAnchor>
    <xdr:from>
      <xdr:col>2</xdr:col>
      <xdr:colOff>622788</xdr:colOff>
      <xdr:row>21</xdr:row>
      <xdr:rowOff>153579</xdr:rowOff>
    </xdr:from>
    <xdr:to>
      <xdr:col>5</xdr:col>
      <xdr:colOff>424927</xdr:colOff>
      <xdr:row>25</xdr:row>
      <xdr:rowOff>15163</xdr:rowOff>
    </xdr:to>
    <xdr:sp macro="" textlink="">
      <xdr:nvSpPr>
        <xdr:cNvPr id="3" name="TextBox 2">
          <a:extLst>
            <a:ext uri="{FF2B5EF4-FFF2-40B4-BE49-F238E27FC236}">
              <a16:creationId xmlns:a16="http://schemas.microsoft.com/office/drawing/2014/main" id="{E3D7B8DE-1D8A-46B3-BD6D-D0D905911ED8}"/>
            </a:ext>
          </a:extLst>
        </xdr:cNvPr>
        <xdr:cNvSpPr txBox="1"/>
      </xdr:nvSpPr>
      <xdr:spPr>
        <a:xfrm>
          <a:off x="1912326" y="8513598"/>
          <a:ext cx="1692486"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Dy. Executive</a:t>
          </a:r>
          <a:r>
            <a:rPr lang="en-US" sz="1100" baseline="0"/>
            <a:t> Engineer</a:t>
          </a:r>
        </a:p>
        <a:p>
          <a:pPr algn="ctr"/>
          <a:r>
            <a:rPr lang="en-US" sz="1100" baseline="0">
              <a:solidFill>
                <a:schemeClr val="dk1"/>
              </a:solidFill>
              <a:effectLst/>
              <a:latin typeface="+mn-lt"/>
              <a:ea typeface="+mn-ea"/>
              <a:cs typeface="+mn-cs"/>
            </a:rPr>
            <a:t>PIU (PR) Sub Division</a:t>
          </a:r>
          <a:endParaRPr lang="en-IN">
            <a:effectLst/>
          </a:endParaRPr>
        </a:p>
        <a:p>
          <a:pPr algn="ctr"/>
          <a:r>
            <a:rPr lang="en-US" sz="1100" baseline="0">
              <a:solidFill>
                <a:schemeClr val="dk1"/>
              </a:solidFill>
              <a:latin typeface="+mn-lt"/>
              <a:ea typeface="+mn-ea"/>
              <a:cs typeface="+mn-cs"/>
            </a:rPr>
            <a:t>Veligandla</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221365</xdr:colOff>
      <xdr:row>19</xdr:row>
      <xdr:rowOff>124239</xdr:rowOff>
    </xdr:from>
    <xdr:to>
      <xdr:col>12</xdr:col>
      <xdr:colOff>512552</xdr:colOff>
      <xdr:row>23</xdr:row>
      <xdr:rowOff>18954</xdr:rowOff>
    </xdr:to>
    <xdr:sp macro="" textlink="">
      <xdr:nvSpPr>
        <xdr:cNvPr id="2" name="TextBox 1">
          <a:extLst>
            <a:ext uri="{FF2B5EF4-FFF2-40B4-BE49-F238E27FC236}">
              <a16:creationId xmlns:a16="http://schemas.microsoft.com/office/drawing/2014/main" id="{665C777C-4487-433D-832A-C40968595285}"/>
            </a:ext>
          </a:extLst>
        </xdr:cNvPr>
        <xdr:cNvSpPr txBox="1"/>
      </xdr:nvSpPr>
      <xdr:spPr>
        <a:xfrm>
          <a:off x="4909322" y="5358848"/>
          <a:ext cx="1508730"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Assistant Exe </a:t>
          </a:r>
          <a:r>
            <a:rPr lang="en-US" sz="1100" baseline="0"/>
            <a:t>Engineer</a:t>
          </a:r>
        </a:p>
        <a:p>
          <a:pPr algn="ctr"/>
          <a:r>
            <a:rPr lang="en-US" sz="1100" baseline="0">
              <a:solidFill>
                <a:schemeClr val="dk1"/>
              </a:solidFill>
              <a:latin typeface="+mn-lt"/>
              <a:ea typeface="+mn-ea"/>
              <a:cs typeface="+mn-cs"/>
            </a:rPr>
            <a:t>PIU (PR) Sub Division</a:t>
          </a:r>
          <a:endParaRPr lang="en-US" sz="1100">
            <a:solidFill>
              <a:schemeClr val="dk1"/>
            </a:solidFill>
            <a:latin typeface="+mn-lt"/>
            <a:ea typeface="+mn-ea"/>
            <a:cs typeface="+mn-cs"/>
          </a:endParaRPr>
        </a:p>
        <a:p>
          <a:pPr algn="ctr"/>
          <a:r>
            <a:rPr lang="en-US" sz="1100" baseline="0">
              <a:solidFill>
                <a:schemeClr val="dk1"/>
              </a:solidFill>
              <a:latin typeface="+mn-lt"/>
              <a:ea typeface="+mn-ea"/>
              <a:cs typeface="+mn-cs"/>
            </a:rPr>
            <a:t>Veligandla</a:t>
          </a:r>
          <a:endParaRPr lang="en-US" sz="1100"/>
        </a:p>
      </xdr:txBody>
    </xdr:sp>
    <xdr:clientData/>
  </xdr:twoCellAnchor>
  <xdr:twoCellAnchor>
    <xdr:from>
      <xdr:col>6</xdr:col>
      <xdr:colOff>273326</xdr:colOff>
      <xdr:row>19</xdr:row>
      <xdr:rowOff>131279</xdr:rowOff>
    </xdr:from>
    <xdr:to>
      <xdr:col>10</xdr:col>
      <xdr:colOff>259594</xdr:colOff>
      <xdr:row>23</xdr:row>
      <xdr:rowOff>25994</xdr:rowOff>
    </xdr:to>
    <xdr:sp macro="" textlink="">
      <xdr:nvSpPr>
        <xdr:cNvPr id="3" name="TextBox 2">
          <a:extLst>
            <a:ext uri="{FF2B5EF4-FFF2-40B4-BE49-F238E27FC236}">
              <a16:creationId xmlns:a16="http://schemas.microsoft.com/office/drawing/2014/main" id="{475F7878-C24D-42FF-84D3-6F779E69A818}"/>
            </a:ext>
          </a:extLst>
        </xdr:cNvPr>
        <xdr:cNvSpPr txBox="1"/>
      </xdr:nvSpPr>
      <xdr:spPr>
        <a:xfrm>
          <a:off x="3255065" y="5365888"/>
          <a:ext cx="1692486"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Dy. Executive</a:t>
          </a:r>
          <a:r>
            <a:rPr lang="en-US" sz="1100" baseline="0"/>
            <a:t> Engineer</a:t>
          </a:r>
        </a:p>
        <a:p>
          <a:pPr algn="ctr"/>
          <a:r>
            <a:rPr lang="en-US" sz="1100" baseline="0">
              <a:solidFill>
                <a:schemeClr val="dk1"/>
              </a:solidFill>
              <a:effectLst/>
              <a:latin typeface="+mn-lt"/>
              <a:ea typeface="+mn-ea"/>
              <a:cs typeface="+mn-cs"/>
            </a:rPr>
            <a:t>PIU (PR) Sub Division</a:t>
          </a:r>
          <a:endParaRPr lang="en-IN">
            <a:effectLst/>
          </a:endParaRPr>
        </a:p>
        <a:p>
          <a:pPr algn="ctr"/>
          <a:r>
            <a:rPr lang="en-US" sz="1100" baseline="0">
              <a:solidFill>
                <a:schemeClr val="dk1"/>
              </a:solidFill>
              <a:latin typeface="+mn-lt"/>
              <a:ea typeface="+mn-ea"/>
              <a:cs typeface="+mn-cs"/>
            </a:rPr>
            <a:t>Veligandla</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10</xdr:col>
      <xdr:colOff>174218</xdr:colOff>
      <xdr:row>68</xdr:row>
      <xdr:rowOff>0</xdr:rowOff>
    </xdr:from>
    <xdr:to>
      <xdr:col>12</xdr:col>
      <xdr:colOff>561929</xdr:colOff>
      <xdr:row>71</xdr:row>
      <xdr:rowOff>52084</xdr:rowOff>
    </xdr:to>
    <xdr:sp macro="" textlink="">
      <xdr:nvSpPr>
        <xdr:cNvPr id="2" name="TextBox 1">
          <a:extLst>
            <a:ext uri="{FF2B5EF4-FFF2-40B4-BE49-F238E27FC236}">
              <a16:creationId xmlns:a16="http://schemas.microsoft.com/office/drawing/2014/main" id="{E430163E-3E90-483D-9596-5F7BB0052B80}"/>
            </a:ext>
          </a:extLst>
        </xdr:cNvPr>
        <xdr:cNvSpPr txBox="1"/>
      </xdr:nvSpPr>
      <xdr:spPr>
        <a:xfrm>
          <a:off x="5251776" y="21907500"/>
          <a:ext cx="1508730"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Assistant Exe </a:t>
          </a:r>
          <a:r>
            <a:rPr lang="en-US" sz="1100" baseline="0"/>
            <a:t>Engineer</a:t>
          </a:r>
        </a:p>
        <a:p>
          <a:pPr algn="ctr"/>
          <a:r>
            <a:rPr lang="en-US" sz="1100" baseline="0">
              <a:solidFill>
                <a:schemeClr val="dk1"/>
              </a:solidFill>
              <a:latin typeface="+mn-lt"/>
              <a:ea typeface="+mn-ea"/>
              <a:cs typeface="+mn-cs"/>
            </a:rPr>
            <a:t>PIU (PR) Sub Division</a:t>
          </a:r>
          <a:endParaRPr lang="en-US" sz="1100">
            <a:solidFill>
              <a:schemeClr val="dk1"/>
            </a:solidFill>
            <a:latin typeface="+mn-lt"/>
            <a:ea typeface="+mn-ea"/>
            <a:cs typeface="+mn-cs"/>
          </a:endParaRPr>
        </a:p>
        <a:p>
          <a:pPr algn="ctr"/>
          <a:r>
            <a:rPr lang="en-US" sz="1100" baseline="0">
              <a:solidFill>
                <a:schemeClr val="dk1"/>
              </a:solidFill>
              <a:latin typeface="+mn-lt"/>
              <a:ea typeface="+mn-ea"/>
              <a:cs typeface="+mn-cs"/>
            </a:rPr>
            <a:t>Veligandla</a:t>
          </a:r>
          <a:endParaRPr lang="en-US" sz="1100"/>
        </a:p>
      </xdr:txBody>
    </xdr:sp>
    <xdr:clientData/>
  </xdr:twoCellAnchor>
  <xdr:twoCellAnchor>
    <xdr:from>
      <xdr:col>7</xdr:col>
      <xdr:colOff>0</xdr:colOff>
      <xdr:row>68</xdr:row>
      <xdr:rowOff>7040</xdr:rowOff>
    </xdr:from>
    <xdr:to>
      <xdr:col>10</xdr:col>
      <xdr:colOff>212447</xdr:colOff>
      <xdr:row>71</xdr:row>
      <xdr:rowOff>59124</xdr:rowOff>
    </xdr:to>
    <xdr:sp macro="" textlink="">
      <xdr:nvSpPr>
        <xdr:cNvPr id="7" name="TextBox 6">
          <a:extLst>
            <a:ext uri="{FF2B5EF4-FFF2-40B4-BE49-F238E27FC236}">
              <a16:creationId xmlns:a16="http://schemas.microsoft.com/office/drawing/2014/main" id="{CD88CA37-8EE7-4405-9789-4C4EC56C000C}"/>
            </a:ext>
          </a:extLst>
        </xdr:cNvPr>
        <xdr:cNvSpPr txBox="1"/>
      </xdr:nvSpPr>
      <xdr:spPr>
        <a:xfrm>
          <a:off x="3597519" y="21914540"/>
          <a:ext cx="1692486"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Dy. Executive</a:t>
          </a:r>
          <a:r>
            <a:rPr lang="en-US" sz="1100" baseline="0"/>
            <a:t> Engineer</a:t>
          </a:r>
        </a:p>
        <a:p>
          <a:pPr algn="ctr"/>
          <a:r>
            <a:rPr lang="en-US" sz="1100" baseline="0">
              <a:solidFill>
                <a:schemeClr val="dk1"/>
              </a:solidFill>
              <a:effectLst/>
              <a:latin typeface="+mn-lt"/>
              <a:ea typeface="+mn-ea"/>
              <a:cs typeface="+mn-cs"/>
            </a:rPr>
            <a:t>PIU (PR) Sub Division</a:t>
          </a:r>
          <a:endParaRPr lang="en-IN">
            <a:effectLst/>
          </a:endParaRPr>
        </a:p>
        <a:p>
          <a:pPr algn="ctr"/>
          <a:r>
            <a:rPr lang="en-US" sz="1100" baseline="0">
              <a:solidFill>
                <a:schemeClr val="dk1"/>
              </a:solidFill>
              <a:latin typeface="+mn-lt"/>
              <a:ea typeface="+mn-ea"/>
              <a:cs typeface="+mn-cs"/>
            </a:rPr>
            <a:t>Veligandla</a:t>
          </a: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15957</xdr:colOff>
      <xdr:row>14</xdr:row>
      <xdr:rowOff>0</xdr:rowOff>
    </xdr:from>
    <xdr:to>
      <xdr:col>12</xdr:col>
      <xdr:colOff>57837</xdr:colOff>
      <xdr:row>17</xdr:row>
      <xdr:rowOff>52084</xdr:rowOff>
    </xdr:to>
    <xdr:sp macro="" textlink="">
      <xdr:nvSpPr>
        <xdr:cNvPr id="2" name="TextBox 1">
          <a:extLst>
            <a:ext uri="{FF2B5EF4-FFF2-40B4-BE49-F238E27FC236}">
              <a16:creationId xmlns:a16="http://schemas.microsoft.com/office/drawing/2014/main" id="{C82A14B4-649A-48F7-B387-5C746A07AD71}"/>
            </a:ext>
          </a:extLst>
        </xdr:cNvPr>
        <xdr:cNvSpPr txBox="1"/>
      </xdr:nvSpPr>
      <xdr:spPr>
        <a:xfrm>
          <a:off x="4730832" y="7353300"/>
          <a:ext cx="1508730"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Assistant Exe </a:t>
          </a:r>
          <a:r>
            <a:rPr lang="en-US" sz="1100" baseline="0"/>
            <a:t>Engineer</a:t>
          </a:r>
        </a:p>
        <a:p>
          <a:pPr algn="ctr"/>
          <a:r>
            <a:rPr lang="en-US" sz="1100" baseline="0">
              <a:solidFill>
                <a:schemeClr val="dk1"/>
              </a:solidFill>
              <a:latin typeface="+mn-lt"/>
              <a:ea typeface="+mn-ea"/>
              <a:cs typeface="+mn-cs"/>
            </a:rPr>
            <a:t>PIU (PR) Sub Division</a:t>
          </a:r>
          <a:endParaRPr lang="en-US" sz="1100">
            <a:solidFill>
              <a:schemeClr val="dk1"/>
            </a:solidFill>
            <a:latin typeface="+mn-lt"/>
            <a:ea typeface="+mn-ea"/>
            <a:cs typeface="+mn-cs"/>
          </a:endParaRPr>
        </a:p>
        <a:p>
          <a:pPr algn="ctr"/>
          <a:r>
            <a:rPr lang="en-US" sz="1100" baseline="0">
              <a:solidFill>
                <a:schemeClr val="dk1"/>
              </a:solidFill>
              <a:latin typeface="+mn-lt"/>
              <a:ea typeface="+mn-ea"/>
              <a:cs typeface="+mn-cs"/>
            </a:rPr>
            <a:t>Veligandla</a:t>
          </a:r>
          <a:endParaRPr lang="en-US" sz="1100"/>
        </a:p>
      </xdr:txBody>
    </xdr:sp>
    <xdr:clientData/>
  </xdr:twoCellAnchor>
  <xdr:twoCellAnchor>
    <xdr:from>
      <xdr:col>6</xdr:col>
      <xdr:colOff>0</xdr:colOff>
      <xdr:row>14</xdr:row>
      <xdr:rowOff>7040</xdr:rowOff>
    </xdr:from>
    <xdr:to>
      <xdr:col>9</xdr:col>
      <xdr:colOff>54186</xdr:colOff>
      <xdr:row>17</xdr:row>
      <xdr:rowOff>59124</xdr:rowOff>
    </xdr:to>
    <xdr:sp macro="" textlink="">
      <xdr:nvSpPr>
        <xdr:cNvPr id="3" name="TextBox 2">
          <a:extLst>
            <a:ext uri="{FF2B5EF4-FFF2-40B4-BE49-F238E27FC236}">
              <a16:creationId xmlns:a16="http://schemas.microsoft.com/office/drawing/2014/main" id="{66CD987C-4EB7-4F79-8230-8EDB96481DE0}"/>
            </a:ext>
          </a:extLst>
        </xdr:cNvPr>
        <xdr:cNvSpPr txBox="1"/>
      </xdr:nvSpPr>
      <xdr:spPr>
        <a:xfrm>
          <a:off x="3076575" y="7360340"/>
          <a:ext cx="1692486"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Dy. Executive</a:t>
          </a:r>
          <a:r>
            <a:rPr lang="en-US" sz="1100" baseline="0"/>
            <a:t> Engineer</a:t>
          </a:r>
        </a:p>
        <a:p>
          <a:pPr algn="ctr"/>
          <a:r>
            <a:rPr lang="en-US" sz="1100" baseline="0">
              <a:solidFill>
                <a:schemeClr val="dk1"/>
              </a:solidFill>
              <a:effectLst/>
              <a:latin typeface="+mn-lt"/>
              <a:ea typeface="+mn-ea"/>
              <a:cs typeface="+mn-cs"/>
            </a:rPr>
            <a:t>PIU (PR) Sub Division</a:t>
          </a:r>
          <a:endParaRPr lang="en-IN">
            <a:effectLst/>
          </a:endParaRPr>
        </a:p>
        <a:p>
          <a:pPr algn="ctr"/>
          <a:r>
            <a:rPr lang="en-US" sz="1100" baseline="0">
              <a:solidFill>
                <a:schemeClr val="dk1"/>
              </a:solidFill>
              <a:latin typeface="+mn-lt"/>
              <a:ea typeface="+mn-ea"/>
              <a:cs typeface="+mn-cs"/>
            </a:rPr>
            <a:t>Veligandla</a:t>
          </a:r>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8</xdr:col>
      <xdr:colOff>6432</xdr:colOff>
      <xdr:row>24</xdr:row>
      <xdr:rowOff>180975</xdr:rowOff>
    </xdr:from>
    <xdr:to>
      <xdr:col>10</xdr:col>
      <xdr:colOff>67362</xdr:colOff>
      <xdr:row>28</xdr:row>
      <xdr:rowOff>42559</xdr:rowOff>
    </xdr:to>
    <xdr:sp macro="" textlink="">
      <xdr:nvSpPr>
        <xdr:cNvPr id="2" name="TextBox 1">
          <a:extLst>
            <a:ext uri="{FF2B5EF4-FFF2-40B4-BE49-F238E27FC236}">
              <a16:creationId xmlns:a16="http://schemas.microsoft.com/office/drawing/2014/main" id="{52A2BB17-5A1E-4EC9-AB29-F9E62E2A6BF6}"/>
            </a:ext>
          </a:extLst>
        </xdr:cNvPr>
        <xdr:cNvSpPr txBox="1"/>
      </xdr:nvSpPr>
      <xdr:spPr>
        <a:xfrm>
          <a:off x="5207082" y="5495925"/>
          <a:ext cx="1508730"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Assistant Exe </a:t>
          </a:r>
          <a:r>
            <a:rPr lang="en-US" sz="1100" baseline="0"/>
            <a:t>Engineer</a:t>
          </a:r>
        </a:p>
        <a:p>
          <a:pPr algn="ctr"/>
          <a:r>
            <a:rPr lang="en-US" sz="1100" baseline="0">
              <a:solidFill>
                <a:schemeClr val="dk1"/>
              </a:solidFill>
              <a:latin typeface="+mn-lt"/>
              <a:ea typeface="+mn-ea"/>
              <a:cs typeface="+mn-cs"/>
            </a:rPr>
            <a:t>PIU (PR) Sub Division</a:t>
          </a:r>
          <a:endParaRPr lang="en-US" sz="1100">
            <a:solidFill>
              <a:schemeClr val="dk1"/>
            </a:solidFill>
            <a:latin typeface="+mn-lt"/>
            <a:ea typeface="+mn-ea"/>
            <a:cs typeface="+mn-cs"/>
          </a:endParaRPr>
        </a:p>
        <a:p>
          <a:pPr algn="ctr"/>
          <a:r>
            <a:rPr lang="en-US" sz="1100" baseline="0">
              <a:solidFill>
                <a:schemeClr val="dk1"/>
              </a:solidFill>
              <a:latin typeface="+mn-lt"/>
              <a:ea typeface="+mn-ea"/>
              <a:cs typeface="+mn-cs"/>
            </a:rPr>
            <a:t>Veligandla</a:t>
          </a:r>
          <a:endParaRPr lang="en-US" sz="1100"/>
        </a:p>
      </xdr:txBody>
    </xdr:sp>
    <xdr:clientData/>
  </xdr:twoCellAnchor>
  <xdr:twoCellAnchor>
    <xdr:from>
      <xdr:col>5</xdr:col>
      <xdr:colOff>619125</xdr:colOff>
      <xdr:row>24</xdr:row>
      <xdr:rowOff>188015</xdr:rowOff>
    </xdr:from>
    <xdr:to>
      <xdr:col>8</xdr:col>
      <xdr:colOff>44661</xdr:colOff>
      <xdr:row>28</xdr:row>
      <xdr:rowOff>49599</xdr:rowOff>
    </xdr:to>
    <xdr:sp macro="" textlink="">
      <xdr:nvSpPr>
        <xdr:cNvPr id="3" name="TextBox 2">
          <a:extLst>
            <a:ext uri="{FF2B5EF4-FFF2-40B4-BE49-F238E27FC236}">
              <a16:creationId xmlns:a16="http://schemas.microsoft.com/office/drawing/2014/main" id="{77B2FFAE-DA96-4991-9360-5F85A2497ED3}"/>
            </a:ext>
          </a:extLst>
        </xdr:cNvPr>
        <xdr:cNvSpPr txBox="1"/>
      </xdr:nvSpPr>
      <xdr:spPr>
        <a:xfrm>
          <a:off x="3552825" y="5502965"/>
          <a:ext cx="1692486"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Dy. Executive</a:t>
          </a:r>
          <a:r>
            <a:rPr lang="en-US" sz="1100" baseline="0"/>
            <a:t> Engineer</a:t>
          </a:r>
        </a:p>
        <a:p>
          <a:pPr algn="ctr"/>
          <a:r>
            <a:rPr lang="en-US" sz="1100" baseline="0">
              <a:solidFill>
                <a:schemeClr val="dk1"/>
              </a:solidFill>
              <a:effectLst/>
              <a:latin typeface="+mn-lt"/>
              <a:ea typeface="+mn-ea"/>
              <a:cs typeface="+mn-cs"/>
            </a:rPr>
            <a:t>PIU (PR) Sub Division</a:t>
          </a:r>
          <a:endParaRPr lang="en-IN">
            <a:effectLst/>
          </a:endParaRPr>
        </a:p>
        <a:p>
          <a:pPr algn="ctr"/>
          <a:r>
            <a:rPr lang="en-US" sz="1100" baseline="0">
              <a:solidFill>
                <a:schemeClr val="dk1"/>
              </a:solidFill>
              <a:latin typeface="+mn-lt"/>
              <a:ea typeface="+mn-ea"/>
              <a:cs typeface="+mn-cs"/>
            </a:rPr>
            <a:t>Veligandla</a:t>
          </a:r>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9</xdr:col>
      <xdr:colOff>120732</xdr:colOff>
      <xdr:row>18</xdr:row>
      <xdr:rowOff>171450</xdr:rowOff>
    </xdr:from>
    <xdr:to>
      <xdr:col>11</xdr:col>
      <xdr:colOff>687</xdr:colOff>
      <xdr:row>22</xdr:row>
      <xdr:rowOff>33034</xdr:rowOff>
    </xdr:to>
    <xdr:sp macro="" textlink="">
      <xdr:nvSpPr>
        <xdr:cNvPr id="2" name="TextBox 1">
          <a:extLst>
            <a:ext uri="{FF2B5EF4-FFF2-40B4-BE49-F238E27FC236}">
              <a16:creationId xmlns:a16="http://schemas.microsoft.com/office/drawing/2014/main" id="{D9A0D9B5-6C33-494F-B8F5-3FD0DAF9157D}"/>
            </a:ext>
          </a:extLst>
        </xdr:cNvPr>
        <xdr:cNvSpPr txBox="1"/>
      </xdr:nvSpPr>
      <xdr:spPr>
        <a:xfrm>
          <a:off x="8064582" y="5124450"/>
          <a:ext cx="1508730"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Assistant Exe </a:t>
          </a:r>
          <a:r>
            <a:rPr lang="en-US" sz="1100" baseline="0"/>
            <a:t>Engineer</a:t>
          </a:r>
        </a:p>
        <a:p>
          <a:pPr algn="ctr"/>
          <a:r>
            <a:rPr lang="en-US" sz="1100" baseline="0">
              <a:solidFill>
                <a:schemeClr val="dk1"/>
              </a:solidFill>
              <a:latin typeface="+mn-lt"/>
              <a:ea typeface="+mn-ea"/>
              <a:cs typeface="+mn-cs"/>
            </a:rPr>
            <a:t>PIU (PR) Sub Division</a:t>
          </a:r>
          <a:endParaRPr lang="en-US" sz="1100">
            <a:solidFill>
              <a:schemeClr val="dk1"/>
            </a:solidFill>
            <a:latin typeface="+mn-lt"/>
            <a:ea typeface="+mn-ea"/>
            <a:cs typeface="+mn-cs"/>
          </a:endParaRPr>
        </a:p>
        <a:p>
          <a:pPr algn="ctr"/>
          <a:r>
            <a:rPr lang="en-US" sz="1100" baseline="0">
              <a:solidFill>
                <a:schemeClr val="dk1"/>
              </a:solidFill>
              <a:latin typeface="+mn-lt"/>
              <a:ea typeface="+mn-ea"/>
              <a:cs typeface="+mn-cs"/>
            </a:rPr>
            <a:t>Veligandla</a:t>
          </a:r>
          <a:endParaRPr lang="en-US" sz="1100"/>
        </a:p>
      </xdr:txBody>
    </xdr:sp>
    <xdr:clientData/>
  </xdr:twoCellAnchor>
  <xdr:twoCellAnchor>
    <xdr:from>
      <xdr:col>6</xdr:col>
      <xdr:colOff>485775</xdr:colOff>
      <xdr:row>18</xdr:row>
      <xdr:rowOff>178490</xdr:rowOff>
    </xdr:from>
    <xdr:to>
      <xdr:col>9</xdr:col>
      <xdr:colOff>158961</xdr:colOff>
      <xdr:row>22</xdr:row>
      <xdr:rowOff>40074</xdr:rowOff>
    </xdr:to>
    <xdr:sp macro="" textlink="">
      <xdr:nvSpPr>
        <xdr:cNvPr id="3" name="TextBox 2">
          <a:extLst>
            <a:ext uri="{FF2B5EF4-FFF2-40B4-BE49-F238E27FC236}">
              <a16:creationId xmlns:a16="http://schemas.microsoft.com/office/drawing/2014/main" id="{A8EFBBC5-1139-40BD-9640-165F61B3D23C}"/>
            </a:ext>
          </a:extLst>
        </xdr:cNvPr>
        <xdr:cNvSpPr txBox="1"/>
      </xdr:nvSpPr>
      <xdr:spPr>
        <a:xfrm>
          <a:off x="6410325" y="5131490"/>
          <a:ext cx="1692486"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Dy. Executive</a:t>
          </a:r>
          <a:r>
            <a:rPr lang="en-US" sz="1100" baseline="0"/>
            <a:t> Engineer</a:t>
          </a:r>
        </a:p>
        <a:p>
          <a:pPr algn="ctr"/>
          <a:r>
            <a:rPr lang="en-US" sz="1100" baseline="0">
              <a:solidFill>
                <a:schemeClr val="dk1"/>
              </a:solidFill>
              <a:effectLst/>
              <a:latin typeface="+mn-lt"/>
              <a:ea typeface="+mn-ea"/>
              <a:cs typeface="+mn-cs"/>
            </a:rPr>
            <a:t>PIU (PR) Sub Division</a:t>
          </a:r>
          <a:endParaRPr lang="en-IN">
            <a:effectLst/>
          </a:endParaRPr>
        </a:p>
        <a:p>
          <a:pPr algn="ctr"/>
          <a:r>
            <a:rPr lang="en-US" sz="1100" baseline="0">
              <a:solidFill>
                <a:schemeClr val="dk1"/>
              </a:solidFill>
              <a:latin typeface="+mn-lt"/>
              <a:ea typeface="+mn-ea"/>
              <a:cs typeface="+mn-cs"/>
            </a:rPr>
            <a:t>Veligandla</a:t>
          </a:r>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172</xdr:row>
      <xdr:rowOff>0</xdr:rowOff>
    </xdr:from>
    <xdr:to>
      <xdr:col>3</xdr:col>
      <xdr:colOff>76200</xdr:colOff>
      <xdr:row>173</xdr:row>
      <xdr:rowOff>34374</xdr:rowOff>
    </xdr:to>
    <xdr:sp macro="" textlink="">
      <xdr:nvSpPr>
        <xdr:cNvPr id="2" name="Text Box 1">
          <a:extLst>
            <a:ext uri="{FF2B5EF4-FFF2-40B4-BE49-F238E27FC236}">
              <a16:creationId xmlns:a16="http://schemas.microsoft.com/office/drawing/2014/main" id="{00000000-0008-0000-1500-00000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 name="Text Box 2">
          <a:extLst>
            <a:ext uri="{FF2B5EF4-FFF2-40B4-BE49-F238E27FC236}">
              <a16:creationId xmlns:a16="http://schemas.microsoft.com/office/drawing/2014/main" id="{00000000-0008-0000-1500-00000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 name="Text Box 3">
          <a:extLst>
            <a:ext uri="{FF2B5EF4-FFF2-40B4-BE49-F238E27FC236}">
              <a16:creationId xmlns:a16="http://schemas.microsoft.com/office/drawing/2014/main" id="{00000000-0008-0000-1500-00000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 name="Text Box 4">
          <a:extLst>
            <a:ext uri="{FF2B5EF4-FFF2-40B4-BE49-F238E27FC236}">
              <a16:creationId xmlns:a16="http://schemas.microsoft.com/office/drawing/2014/main" id="{00000000-0008-0000-1500-00000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 name="Text Box 5">
          <a:extLst>
            <a:ext uri="{FF2B5EF4-FFF2-40B4-BE49-F238E27FC236}">
              <a16:creationId xmlns:a16="http://schemas.microsoft.com/office/drawing/2014/main" id="{00000000-0008-0000-1500-00000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 name="Text Box 6">
          <a:extLst>
            <a:ext uri="{FF2B5EF4-FFF2-40B4-BE49-F238E27FC236}">
              <a16:creationId xmlns:a16="http://schemas.microsoft.com/office/drawing/2014/main" id="{00000000-0008-0000-1500-00000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 name="Text Box 7">
          <a:extLst>
            <a:ext uri="{FF2B5EF4-FFF2-40B4-BE49-F238E27FC236}">
              <a16:creationId xmlns:a16="http://schemas.microsoft.com/office/drawing/2014/main" id="{00000000-0008-0000-1500-00000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 name="Text Box 8">
          <a:extLst>
            <a:ext uri="{FF2B5EF4-FFF2-40B4-BE49-F238E27FC236}">
              <a16:creationId xmlns:a16="http://schemas.microsoft.com/office/drawing/2014/main" id="{00000000-0008-0000-1500-00000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 name="Text Box 9">
          <a:extLst>
            <a:ext uri="{FF2B5EF4-FFF2-40B4-BE49-F238E27FC236}">
              <a16:creationId xmlns:a16="http://schemas.microsoft.com/office/drawing/2014/main" id="{00000000-0008-0000-1500-00000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 name="Text Box 10">
          <a:extLst>
            <a:ext uri="{FF2B5EF4-FFF2-40B4-BE49-F238E27FC236}">
              <a16:creationId xmlns:a16="http://schemas.microsoft.com/office/drawing/2014/main" id="{00000000-0008-0000-1500-00000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 name="Text Box 11">
          <a:extLst>
            <a:ext uri="{FF2B5EF4-FFF2-40B4-BE49-F238E27FC236}">
              <a16:creationId xmlns:a16="http://schemas.microsoft.com/office/drawing/2014/main" id="{00000000-0008-0000-1500-00000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 name="Text Box 12">
          <a:extLst>
            <a:ext uri="{FF2B5EF4-FFF2-40B4-BE49-F238E27FC236}">
              <a16:creationId xmlns:a16="http://schemas.microsoft.com/office/drawing/2014/main" id="{00000000-0008-0000-1500-00000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 name="Text Box 13">
          <a:extLst>
            <a:ext uri="{FF2B5EF4-FFF2-40B4-BE49-F238E27FC236}">
              <a16:creationId xmlns:a16="http://schemas.microsoft.com/office/drawing/2014/main" id="{00000000-0008-0000-1500-00000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 name="Text Box 14">
          <a:extLst>
            <a:ext uri="{FF2B5EF4-FFF2-40B4-BE49-F238E27FC236}">
              <a16:creationId xmlns:a16="http://schemas.microsoft.com/office/drawing/2014/main" id="{00000000-0008-0000-1500-00000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 name="Text Box 15">
          <a:extLst>
            <a:ext uri="{FF2B5EF4-FFF2-40B4-BE49-F238E27FC236}">
              <a16:creationId xmlns:a16="http://schemas.microsoft.com/office/drawing/2014/main" id="{00000000-0008-0000-1500-00001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 name="Text Box 16">
          <a:extLst>
            <a:ext uri="{FF2B5EF4-FFF2-40B4-BE49-F238E27FC236}">
              <a16:creationId xmlns:a16="http://schemas.microsoft.com/office/drawing/2014/main" id="{00000000-0008-0000-1500-00001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 name="Text Box 17">
          <a:extLst>
            <a:ext uri="{FF2B5EF4-FFF2-40B4-BE49-F238E27FC236}">
              <a16:creationId xmlns:a16="http://schemas.microsoft.com/office/drawing/2014/main" id="{00000000-0008-0000-1500-00001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 name="Text Box 18">
          <a:extLst>
            <a:ext uri="{FF2B5EF4-FFF2-40B4-BE49-F238E27FC236}">
              <a16:creationId xmlns:a16="http://schemas.microsoft.com/office/drawing/2014/main" id="{00000000-0008-0000-1500-00001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 name="Text Box 19">
          <a:extLst>
            <a:ext uri="{FF2B5EF4-FFF2-40B4-BE49-F238E27FC236}">
              <a16:creationId xmlns:a16="http://schemas.microsoft.com/office/drawing/2014/main" id="{00000000-0008-0000-1500-00001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 name="Text Box 20">
          <a:extLst>
            <a:ext uri="{FF2B5EF4-FFF2-40B4-BE49-F238E27FC236}">
              <a16:creationId xmlns:a16="http://schemas.microsoft.com/office/drawing/2014/main" id="{00000000-0008-0000-1500-00001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 name="Text Box 21">
          <a:extLst>
            <a:ext uri="{FF2B5EF4-FFF2-40B4-BE49-F238E27FC236}">
              <a16:creationId xmlns:a16="http://schemas.microsoft.com/office/drawing/2014/main" id="{00000000-0008-0000-1500-00001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 name="Text Box 22">
          <a:extLst>
            <a:ext uri="{FF2B5EF4-FFF2-40B4-BE49-F238E27FC236}">
              <a16:creationId xmlns:a16="http://schemas.microsoft.com/office/drawing/2014/main" id="{00000000-0008-0000-1500-00001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 name="Text Box 23">
          <a:extLst>
            <a:ext uri="{FF2B5EF4-FFF2-40B4-BE49-F238E27FC236}">
              <a16:creationId xmlns:a16="http://schemas.microsoft.com/office/drawing/2014/main" id="{00000000-0008-0000-1500-00001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 name="Text Box 24">
          <a:extLst>
            <a:ext uri="{FF2B5EF4-FFF2-40B4-BE49-F238E27FC236}">
              <a16:creationId xmlns:a16="http://schemas.microsoft.com/office/drawing/2014/main" id="{00000000-0008-0000-1500-00001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 name="Text Box 25">
          <a:extLst>
            <a:ext uri="{FF2B5EF4-FFF2-40B4-BE49-F238E27FC236}">
              <a16:creationId xmlns:a16="http://schemas.microsoft.com/office/drawing/2014/main" id="{00000000-0008-0000-1500-00001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 name="Text Box 26">
          <a:extLst>
            <a:ext uri="{FF2B5EF4-FFF2-40B4-BE49-F238E27FC236}">
              <a16:creationId xmlns:a16="http://schemas.microsoft.com/office/drawing/2014/main" id="{00000000-0008-0000-1500-00001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 name="Text Box 27">
          <a:extLst>
            <a:ext uri="{FF2B5EF4-FFF2-40B4-BE49-F238E27FC236}">
              <a16:creationId xmlns:a16="http://schemas.microsoft.com/office/drawing/2014/main" id="{00000000-0008-0000-1500-00001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 name="Text Box 28">
          <a:extLst>
            <a:ext uri="{FF2B5EF4-FFF2-40B4-BE49-F238E27FC236}">
              <a16:creationId xmlns:a16="http://schemas.microsoft.com/office/drawing/2014/main" id="{00000000-0008-0000-1500-00001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 name="Text Box 29">
          <a:extLst>
            <a:ext uri="{FF2B5EF4-FFF2-40B4-BE49-F238E27FC236}">
              <a16:creationId xmlns:a16="http://schemas.microsoft.com/office/drawing/2014/main" id="{00000000-0008-0000-1500-00001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 name="Text Box 30">
          <a:extLst>
            <a:ext uri="{FF2B5EF4-FFF2-40B4-BE49-F238E27FC236}">
              <a16:creationId xmlns:a16="http://schemas.microsoft.com/office/drawing/2014/main" id="{00000000-0008-0000-1500-00001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 name="Text Box 31">
          <a:extLst>
            <a:ext uri="{FF2B5EF4-FFF2-40B4-BE49-F238E27FC236}">
              <a16:creationId xmlns:a16="http://schemas.microsoft.com/office/drawing/2014/main" id="{00000000-0008-0000-1500-00002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 name="Text Box 32">
          <a:extLst>
            <a:ext uri="{FF2B5EF4-FFF2-40B4-BE49-F238E27FC236}">
              <a16:creationId xmlns:a16="http://schemas.microsoft.com/office/drawing/2014/main" id="{00000000-0008-0000-1500-00002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 name="Text Box 33">
          <a:extLst>
            <a:ext uri="{FF2B5EF4-FFF2-40B4-BE49-F238E27FC236}">
              <a16:creationId xmlns:a16="http://schemas.microsoft.com/office/drawing/2014/main" id="{00000000-0008-0000-1500-00002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 name="Text Box 34">
          <a:extLst>
            <a:ext uri="{FF2B5EF4-FFF2-40B4-BE49-F238E27FC236}">
              <a16:creationId xmlns:a16="http://schemas.microsoft.com/office/drawing/2014/main" id="{00000000-0008-0000-1500-00002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 name="Text Box 35">
          <a:extLst>
            <a:ext uri="{FF2B5EF4-FFF2-40B4-BE49-F238E27FC236}">
              <a16:creationId xmlns:a16="http://schemas.microsoft.com/office/drawing/2014/main" id="{00000000-0008-0000-1500-00002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 name="Text Box 36">
          <a:extLst>
            <a:ext uri="{FF2B5EF4-FFF2-40B4-BE49-F238E27FC236}">
              <a16:creationId xmlns:a16="http://schemas.microsoft.com/office/drawing/2014/main" id="{00000000-0008-0000-1500-00002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 name="Text Box 37">
          <a:extLst>
            <a:ext uri="{FF2B5EF4-FFF2-40B4-BE49-F238E27FC236}">
              <a16:creationId xmlns:a16="http://schemas.microsoft.com/office/drawing/2014/main" id="{00000000-0008-0000-1500-00002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 name="Text Box 38">
          <a:extLst>
            <a:ext uri="{FF2B5EF4-FFF2-40B4-BE49-F238E27FC236}">
              <a16:creationId xmlns:a16="http://schemas.microsoft.com/office/drawing/2014/main" id="{00000000-0008-0000-1500-00002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 name="Text Box 39">
          <a:extLst>
            <a:ext uri="{FF2B5EF4-FFF2-40B4-BE49-F238E27FC236}">
              <a16:creationId xmlns:a16="http://schemas.microsoft.com/office/drawing/2014/main" id="{00000000-0008-0000-1500-00002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 name="Text Box 40">
          <a:extLst>
            <a:ext uri="{FF2B5EF4-FFF2-40B4-BE49-F238E27FC236}">
              <a16:creationId xmlns:a16="http://schemas.microsoft.com/office/drawing/2014/main" id="{00000000-0008-0000-1500-00002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 name="Text Box 41">
          <a:extLst>
            <a:ext uri="{FF2B5EF4-FFF2-40B4-BE49-F238E27FC236}">
              <a16:creationId xmlns:a16="http://schemas.microsoft.com/office/drawing/2014/main" id="{00000000-0008-0000-1500-00002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 name="Text Box 42">
          <a:extLst>
            <a:ext uri="{FF2B5EF4-FFF2-40B4-BE49-F238E27FC236}">
              <a16:creationId xmlns:a16="http://schemas.microsoft.com/office/drawing/2014/main" id="{00000000-0008-0000-1500-00002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 name="Text Box 43">
          <a:extLst>
            <a:ext uri="{FF2B5EF4-FFF2-40B4-BE49-F238E27FC236}">
              <a16:creationId xmlns:a16="http://schemas.microsoft.com/office/drawing/2014/main" id="{00000000-0008-0000-1500-00002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 name="Text Box 44">
          <a:extLst>
            <a:ext uri="{FF2B5EF4-FFF2-40B4-BE49-F238E27FC236}">
              <a16:creationId xmlns:a16="http://schemas.microsoft.com/office/drawing/2014/main" id="{00000000-0008-0000-1500-00002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 name="Text Box 45">
          <a:extLst>
            <a:ext uri="{FF2B5EF4-FFF2-40B4-BE49-F238E27FC236}">
              <a16:creationId xmlns:a16="http://schemas.microsoft.com/office/drawing/2014/main" id="{00000000-0008-0000-1500-00002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 name="Text Box 46">
          <a:extLst>
            <a:ext uri="{FF2B5EF4-FFF2-40B4-BE49-F238E27FC236}">
              <a16:creationId xmlns:a16="http://schemas.microsoft.com/office/drawing/2014/main" id="{00000000-0008-0000-1500-00002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 name="Text Box 47">
          <a:extLst>
            <a:ext uri="{FF2B5EF4-FFF2-40B4-BE49-F238E27FC236}">
              <a16:creationId xmlns:a16="http://schemas.microsoft.com/office/drawing/2014/main" id="{00000000-0008-0000-1500-00003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 name="Text Box 48">
          <a:extLst>
            <a:ext uri="{FF2B5EF4-FFF2-40B4-BE49-F238E27FC236}">
              <a16:creationId xmlns:a16="http://schemas.microsoft.com/office/drawing/2014/main" id="{00000000-0008-0000-1500-00003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 name="Text Box 49">
          <a:extLst>
            <a:ext uri="{FF2B5EF4-FFF2-40B4-BE49-F238E27FC236}">
              <a16:creationId xmlns:a16="http://schemas.microsoft.com/office/drawing/2014/main" id="{00000000-0008-0000-1500-00003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 name="Text Box 50">
          <a:extLst>
            <a:ext uri="{FF2B5EF4-FFF2-40B4-BE49-F238E27FC236}">
              <a16:creationId xmlns:a16="http://schemas.microsoft.com/office/drawing/2014/main" id="{00000000-0008-0000-1500-00003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 name="Text Box 51">
          <a:extLst>
            <a:ext uri="{FF2B5EF4-FFF2-40B4-BE49-F238E27FC236}">
              <a16:creationId xmlns:a16="http://schemas.microsoft.com/office/drawing/2014/main" id="{00000000-0008-0000-1500-00003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 name="Text Box 52">
          <a:extLst>
            <a:ext uri="{FF2B5EF4-FFF2-40B4-BE49-F238E27FC236}">
              <a16:creationId xmlns:a16="http://schemas.microsoft.com/office/drawing/2014/main" id="{00000000-0008-0000-1500-00003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 name="Text Box 53">
          <a:extLst>
            <a:ext uri="{FF2B5EF4-FFF2-40B4-BE49-F238E27FC236}">
              <a16:creationId xmlns:a16="http://schemas.microsoft.com/office/drawing/2014/main" id="{00000000-0008-0000-1500-00003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 name="Text Box 54">
          <a:extLst>
            <a:ext uri="{FF2B5EF4-FFF2-40B4-BE49-F238E27FC236}">
              <a16:creationId xmlns:a16="http://schemas.microsoft.com/office/drawing/2014/main" id="{00000000-0008-0000-1500-00003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 name="Text Box 55">
          <a:extLst>
            <a:ext uri="{FF2B5EF4-FFF2-40B4-BE49-F238E27FC236}">
              <a16:creationId xmlns:a16="http://schemas.microsoft.com/office/drawing/2014/main" id="{00000000-0008-0000-1500-00003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 name="Text Box 56">
          <a:extLst>
            <a:ext uri="{FF2B5EF4-FFF2-40B4-BE49-F238E27FC236}">
              <a16:creationId xmlns:a16="http://schemas.microsoft.com/office/drawing/2014/main" id="{00000000-0008-0000-1500-00003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 name="Text Box 57">
          <a:extLst>
            <a:ext uri="{FF2B5EF4-FFF2-40B4-BE49-F238E27FC236}">
              <a16:creationId xmlns:a16="http://schemas.microsoft.com/office/drawing/2014/main" id="{00000000-0008-0000-1500-00003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 name="Text Box 58">
          <a:extLst>
            <a:ext uri="{FF2B5EF4-FFF2-40B4-BE49-F238E27FC236}">
              <a16:creationId xmlns:a16="http://schemas.microsoft.com/office/drawing/2014/main" id="{00000000-0008-0000-1500-00003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 name="Text Box 59">
          <a:extLst>
            <a:ext uri="{FF2B5EF4-FFF2-40B4-BE49-F238E27FC236}">
              <a16:creationId xmlns:a16="http://schemas.microsoft.com/office/drawing/2014/main" id="{00000000-0008-0000-1500-00003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 name="Text Box 60">
          <a:extLst>
            <a:ext uri="{FF2B5EF4-FFF2-40B4-BE49-F238E27FC236}">
              <a16:creationId xmlns:a16="http://schemas.microsoft.com/office/drawing/2014/main" id="{00000000-0008-0000-1500-00003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 name="Text Box 61">
          <a:extLst>
            <a:ext uri="{FF2B5EF4-FFF2-40B4-BE49-F238E27FC236}">
              <a16:creationId xmlns:a16="http://schemas.microsoft.com/office/drawing/2014/main" id="{00000000-0008-0000-1500-00003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 name="Text Box 62">
          <a:extLst>
            <a:ext uri="{FF2B5EF4-FFF2-40B4-BE49-F238E27FC236}">
              <a16:creationId xmlns:a16="http://schemas.microsoft.com/office/drawing/2014/main" id="{00000000-0008-0000-1500-00003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 name="Text Box 63">
          <a:extLst>
            <a:ext uri="{FF2B5EF4-FFF2-40B4-BE49-F238E27FC236}">
              <a16:creationId xmlns:a16="http://schemas.microsoft.com/office/drawing/2014/main" id="{00000000-0008-0000-1500-00004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 name="Text Box 64">
          <a:extLst>
            <a:ext uri="{FF2B5EF4-FFF2-40B4-BE49-F238E27FC236}">
              <a16:creationId xmlns:a16="http://schemas.microsoft.com/office/drawing/2014/main" id="{00000000-0008-0000-1500-00004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 name="Text Box 65">
          <a:extLst>
            <a:ext uri="{FF2B5EF4-FFF2-40B4-BE49-F238E27FC236}">
              <a16:creationId xmlns:a16="http://schemas.microsoft.com/office/drawing/2014/main" id="{00000000-0008-0000-1500-00004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 name="Text Box 66">
          <a:extLst>
            <a:ext uri="{FF2B5EF4-FFF2-40B4-BE49-F238E27FC236}">
              <a16:creationId xmlns:a16="http://schemas.microsoft.com/office/drawing/2014/main" id="{00000000-0008-0000-1500-00004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 name="Text Box 67">
          <a:extLst>
            <a:ext uri="{FF2B5EF4-FFF2-40B4-BE49-F238E27FC236}">
              <a16:creationId xmlns:a16="http://schemas.microsoft.com/office/drawing/2014/main" id="{00000000-0008-0000-1500-00004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 name="Text Box 68">
          <a:extLst>
            <a:ext uri="{FF2B5EF4-FFF2-40B4-BE49-F238E27FC236}">
              <a16:creationId xmlns:a16="http://schemas.microsoft.com/office/drawing/2014/main" id="{00000000-0008-0000-1500-00004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 name="Text Box 69">
          <a:extLst>
            <a:ext uri="{FF2B5EF4-FFF2-40B4-BE49-F238E27FC236}">
              <a16:creationId xmlns:a16="http://schemas.microsoft.com/office/drawing/2014/main" id="{00000000-0008-0000-1500-00004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 name="Text Box 70">
          <a:extLst>
            <a:ext uri="{FF2B5EF4-FFF2-40B4-BE49-F238E27FC236}">
              <a16:creationId xmlns:a16="http://schemas.microsoft.com/office/drawing/2014/main" id="{00000000-0008-0000-1500-00004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 name="Text Box 71">
          <a:extLst>
            <a:ext uri="{FF2B5EF4-FFF2-40B4-BE49-F238E27FC236}">
              <a16:creationId xmlns:a16="http://schemas.microsoft.com/office/drawing/2014/main" id="{00000000-0008-0000-1500-00004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 name="Text Box 72">
          <a:extLst>
            <a:ext uri="{FF2B5EF4-FFF2-40B4-BE49-F238E27FC236}">
              <a16:creationId xmlns:a16="http://schemas.microsoft.com/office/drawing/2014/main" id="{00000000-0008-0000-1500-00004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 name="Text Box 73">
          <a:extLst>
            <a:ext uri="{FF2B5EF4-FFF2-40B4-BE49-F238E27FC236}">
              <a16:creationId xmlns:a16="http://schemas.microsoft.com/office/drawing/2014/main" id="{00000000-0008-0000-1500-00004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 name="Text Box 74">
          <a:extLst>
            <a:ext uri="{FF2B5EF4-FFF2-40B4-BE49-F238E27FC236}">
              <a16:creationId xmlns:a16="http://schemas.microsoft.com/office/drawing/2014/main" id="{00000000-0008-0000-1500-00004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 name="Text Box 75">
          <a:extLst>
            <a:ext uri="{FF2B5EF4-FFF2-40B4-BE49-F238E27FC236}">
              <a16:creationId xmlns:a16="http://schemas.microsoft.com/office/drawing/2014/main" id="{00000000-0008-0000-1500-00004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 name="Text Box 76">
          <a:extLst>
            <a:ext uri="{FF2B5EF4-FFF2-40B4-BE49-F238E27FC236}">
              <a16:creationId xmlns:a16="http://schemas.microsoft.com/office/drawing/2014/main" id="{00000000-0008-0000-1500-00004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 name="Text Box 77">
          <a:extLst>
            <a:ext uri="{FF2B5EF4-FFF2-40B4-BE49-F238E27FC236}">
              <a16:creationId xmlns:a16="http://schemas.microsoft.com/office/drawing/2014/main" id="{00000000-0008-0000-1500-00004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 name="Text Box 78">
          <a:extLst>
            <a:ext uri="{FF2B5EF4-FFF2-40B4-BE49-F238E27FC236}">
              <a16:creationId xmlns:a16="http://schemas.microsoft.com/office/drawing/2014/main" id="{00000000-0008-0000-1500-00004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 name="Text Box 79">
          <a:extLst>
            <a:ext uri="{FF2B5EF4-FFF2-40B4-BE49-F238E27FC236}">
              <a16:creationId xmlns:a16="http://schemas.microsoft.com/office/drawing/2014/main" id="{00000000-0008-0000-1500-00005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 name="Text Box 80">
          <a:extLst>
            <a:ext uri="{FF2B5EF4-FFF2-40B4-BE49-F238E27FC236}">
              <a16:creationId xmlns:a16="http://schemas.microsoft.com/office/drawing/2014/main" id="{00000000-0008-0000-1500-00005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 name="Text Box 81">
          <a:extLst>
            <a:ext uri="{FF2B5EF4-FFF2-40B4-BE49-F238E27FC236}">
              <a16:creationId xmlns:a16="http://schemas.microsoft.com/office/drawing/2014/main" id="{00000000-0008-0000-1500-00005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 name="Text Box 82">
          <a:extLst>
            <a:ext uri="{FF2B5EF4-FFF2-40B4-BE49-F238E27FC236}">
              <a16:creationId xmlns:a16="http://schemas.microsoft.com/office/drawing/2014/main" id="{00000000-0008-0000-1500-00005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 name="Text Box 83">
          <a:extLst>
            <a:ext uri="{FF2B5EF4-FFF2-40B4-BE49-F238E27FC236}">
              <a16:creationId xmlns:a16="http://schemas.microsoft.com/office/drawing/2014/main" id="{00000000-0008-0000-1500-00005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 name="Text Box 84">
          <a:extLst>
            <a:ext uri="{FF2B5EF4-FFF2-40B4-BE49-F238E27FC236}">
              <a16:creationId xmlns:a16="http://schemas.microsoft.com/office/drawing/2014/main" id="{00000000-0008-0000-1500-00005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 name="Text Box 85">
          <a:extLst>
            <a:ext uri="{FF2B5EF4-FFF2-40B4-BE49-F238E27FC236}">
              <a16:creationId xmlns:a16="http://schemas.microsoft.com/office/drawing/2014/main" id="{00000000-0008-0000-1500-00005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 name="Text Box 86">
          <a:extLst>
            <a:ext uri="{FF2B5EF4-FFF2-40B4-BE49-F238E27FC236}">
              <a16:creationId xmlns:a16="http://schemas.microsoft.com/office/drawing/2014/main" id="{00000000-0008-0000-1500-00005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 name="Text Box 87">
          <a:extLst>
            <a:ext uri="{FF2B5EF4-FFF2-40B4-BE49-F238E27FC236}">
              <a16:creationId xmlns:a16="http://schemas.microsoft.com/office/drawing/2014/main" id="{00000000-0008-0000-1500-00005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 name="Text Box 88">
          <a:extLst>
            <a:ext uri="{FF2B5EF4-FFF2-40B4-BE49-F238E27FC236}">
              <a16:creationId xmlns:a16="http://schemas.microsoft.com/office/drawing/2014/main" id="{00000000-0008-0000-1500-00005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0" name="Text Box 89">
          <a:extLst>
            <a:ext uri="{FF2B5EF4-FFF2-40B4-BE49-F238E27FC236}">
              <a16:creationId xmlns:a16="http://schemas.microsoft.com/office/drawing/2014/main" id="{00000000-0008-0000-1500-00005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1" name="Text Box 90">
          <a:extLst>
            <a:ext uri="{FF2B5EF4-FFF2-40B4-BE49-F238E27FC236}">
              <a16:creationId xmlns:a16="http://schemas.microsoft.com/office/drawing/2014/main" id="{00000000-0008-0000-1500-00005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2" name="Text Box 91">
          <a:extLst>
            <a:ext uri="{FF2B5EF4-FFF2-40B4-BE49-F238E27FC236}">
              <a16:creationId xmlns:a16="http://schemas.microsoft.com/office/drawing/2014/main" id="{00000000-0008-0000-1500-00005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3" name="Text Box 92">
          <a:extLst>
            <a:ext uri="{FF2B5EF4-FFF2-40B4-BE49-F238E27FC236}">
              <a16:creationId xmlns:a16="http://schemas.microsoft.com/office/drawing/2014/main" id="{00000000-0008-0000-1500-00005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4" name="Text Box 93">
          <a:extLst>
            <a:ext uri="{FF2B5EF4-FFF2-40B4-BE49-F238E27FC236}">
              <a16:creationId xmlns:a16="http://schemas.microsoft.com/office/drawing/2014/main" id="{00000000-0008-0000-1500-00005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5" name="Text Box 94">
          <a:extLst>
            <a:ext uri="{FF2B5EF4-FFF2-40B4-BE49-F238E27FC236}">
              <a16:creationId xmlns:a16="http://schemas.microsoft.com/office/drawing/2014/main" id="{00000000-0008-0000-1500-00005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6" name="Text Box 95">
          <a:extLst>
            <a:ext uri="{FF2B5EF4-FFF2-40B4-BE49-F238E27FC236}">
              <a16:creationId xmlns:a16="http://schemas.microsoft.com/office/drawing/2014/main" id="{00000000-0008-0000-1500-00006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7" name="Text Box 96">
          <a:extLst>
            <a:ext uri="{FF2B5EF4-FFF2-40B4-BE49-F238E27FC236}">
              <a16:creationId xmlns:a16="http://schemas.microsoft.com/office/drawing/2014/main" id="{00000000-0008-0000-1500-00006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8" name="Text Box 97">
          <a:extLst>
            <a:ext uri="{FF2B5EF4-FFF2-40B4-BE49-F238E27FC236}">
              <a16:creationId xmlns:a16="http://schemas.microsoft.com/office/drawing/2014/main" id="{00000000-0008-0000-1500-00006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9" name="Text Box 98">
          <a:extLst>
            <a:ext uri="{FF2B5EF4-FFF2-40B4-BE49-F238E27FC236}">
              <a16:creationId xmlns:a16="http://schemas.microsoft.com/office/drawing/2014/main" id="{00000000-0008-0000-1500-00006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0" name="Text Box 99">
          <a:extLst>
            <a:ext uri="{FF2B5EF4-FFF2-40B4-BE49-F238E27FC236}">
              <a16:creationId xmlns:a16="http://schemas.microsoft.com/office/drawing/2014/main" id="{00000000-0008-0000-1500-00006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1" name="Text Box 100">
          <a:extLst>
            <a:ext uri="{FF2B5EF4-FFF2-40B4-BE49-F238E27FC236}">
              <a16:creationId xmlns:a16="http://schemas.microsoft.com/office/drawing/2014/main" id="{00000000-0008-0000-1500-00006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2" name="Text Box 101">
          <a:extLst>
            <a:ext uri="{FF2B5EF4-FFF2-40B4-BE49-F238E27FC236}">
              <a16:creationId xmlns:a16="http://schemas.microsoft.com/office/drawing/2014/main" id="{00000000-0008-0000-1500-00006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3" name="Text Box 102">
          <a:extLst>
            <a:ext uri="{FF2B5EF4-FFF2-40B4-BE49-F238E27FC236}">
              <a16:creationId xmlns:a16="http://schemas.microsoft.com/office/drawing/2014/main" id="{00000000-0008-0000-1500-00006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4" name="Text Box 103">
          <a:extLst>
            <a:ext uri="{FF2B5EF4-FFF2-40B4-BE49-F238E27FC236}">
              <a16:creationId xmlns:a16="http://schemas.microsoft.com/office/drawing/2014/main" id="{00000000-0008-0000-1500-00006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5" name="Text Box 104">
          <a:extLst>
            <a:ext uri="{FF2B5EF4-FFF2-40B4-BE49-F238E27FC236}">
              <a16:creationId xmlns:a16="http://schemas.microsoft.com/office/drawing/2014/main" id="{00000000-0008-0000-1500-00006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6" name="Text Box 105">
          <a:extLst>
            <a:ext uri="{FF2B5EF4-FFF2-40B4-BE49-F238E27FC236}">
              <a16:creationId xmlns:a16="http://schemas.microsoft.com/office/drawing/2014/main" id="{00000000-0008-0000-1500-00006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7" name="Text Box 106">
          <a:extLst>
            <a:ext uri="{FF2B5EF4-FFF2-40B4-BE49-F238E27FC236}">
              <a16:creationId xmlns:a16="http://schemas.microsoft.com/office/drawing/2014/main" id="{00000000-0008-0000-1500-00006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8" name="Text Box 107">
          <a:extLst>
            <a:ext uri="{FF2B5EF4-FFF2-40B4-BE49-F238E27FC236}">
              <a16:creationId xmlns:a16="http://schemas.microsoft.com/office/drawing/2014/main" id="{00000000-0008-0000-1500-00006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09" name="Text Box 108">
          <a:extLst>
            <a:ext uri="{FF2B5EF4-FFF2-40B4-BE49-F238E27FC236}">
              <a16:creationId xmlns:a16="http://schemas.microsoft.com/office/drawing/2014/main" id="{00000000-0008-0000-1500-00006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0" name="Text Box 109">
          <a:extLst>
            <a:ext uri="{FF2B5EF4-FFF2-40B4-BE49-F238E27FC236}">
              <a16:creationId xmlns:a16="http://schemas.microsoft.com/office/drawing/2014/main" id="{00000000-0008-0000-1500-00006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1" name="Text Box 110">
          <a:extLst>
            <a:ext uri="{FF2B5EF4-FFF2-40B4-BE49-F238E27FC236}">
              <a16:creationId xmlns:a16="http://schemas.microsoft.com/office/drawing/2014/main" id="{00000000-0008-0000-1500-00006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2" name="Text Box 111">
          <a:extLst>
            <a:ext uri="{FF2B5EF4-FFF2-40B4-BE49-F238E27FC236}">
              <a16:creationId xmlns:a16="http://schemas.microsoft.com/office/drawing/2014/main" id="{00000000-0008-0000-1500-00007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3" name="Text Box 112">
          <a:extLst>
            <a:ext uri="{FF2B5EF4-FFF2-40B4-BE49-F238E27FC236}">
              <a16:creationId xmlns:a16="http://schemas.microsoft.com/office/drawing/2014/main" id="{00000000-0008-0000-1500-00007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4" name="Text Box 113">
          <a:extLst>
            <a:ext uri="{FF2B5EF4-FFF2-40B4-BE49-F238E27FC236}">
              <a16:creationId xmlns:a16="http://schemas.microsoft.com/office/drawing/2014/main" id="{00000000-0008-0000-1500-00007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5" name="Text Box 114">
          <a:extLst>
            <a:ext uri="{FF2B5EF4-FFF2-40B4-BE49-F238E27FC236}">
              <a16:creationId xmlns:a16="http://schemas.microsoft.com/office/drawing/2014/main" id="{00000000-0008-0000-1500-00007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6" name="Text Box 115">
          <a:extLst>
            <a:ext uri="{FF2B5EF4-FFF2-40B4-BE49-F238E27FC236}">
              <a16:creationId xmlns:a16="http://schemas.microsoft.com/office/drawing/2014/main" id="{00000000-0008-0000-1500-00007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7" name="Text Box 116">
          <a:extLst>
            <a:ext uri="{FF2B5EF4-FFF2-40B4-BE49-F238E27FC236}">
              <a16:creationId xmlns:a16="http://schemas.microsoft.com/office/drawing/2014/main" id="{00000000-0008-0000-1500-00007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8" name="Text Box 117">
          <a:extLst>
            <a:ext uri="{FF2B5EF4-FFF2-40B4-BE49-F238E27FC236}">
              <a16:creationId xmlns:a16="http://schemas.microsoft.com/office/drawing/2014/main" id="{00000000-0008-0000-1500-00007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19" name="Text Box 118">
          <a:extLst>
            <a:ext uri="{FF2B5EF4-FFF2-40B4-BE49-F238E27FC236}">
              <a16:creationId xmlns:a16="http://schemas.microsoft.com/office/drawing/2014/main" id="{00000000-0008-0000-1500-00007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0" name="Text Box 119">
          <a:extLst>
            <a:ext uri="{FF2B5EF4-FFF2-40B4-BE49-F238E27FC236}">
              <a16:creationId xmlns:a16="http://schemas.microsoft.com/office/drawing/2014/main" id="{00000000-0008-0000-1500-00007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1" name="Text Box 120">
          <a:extLst>
            <a:ext uri="{FF2B5EF4-FFF2-40B4-BE49-F238E27FC236}">
              <a16:creationId xmlns:a16="http://schemas.microsoft.com/office/drawing/2014/main" id="{00000000-0008-0000-1500-00007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2" name="Text Box 121">
          <a:extLst>
            <a:ext uri="{FF2B5EF4-FFF2-40B4-BE49-F238E27FC236}">
              <a16:creationId xmlns:a16="http://schemas.microsoft.com/office/drawing/2014/main" id="{00000000-0008-0000-1500-00007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3" name="Text Box 122">
          <a:extLst>
            <a:ext uri="{FF2B5EF4-FFF2-40B4-BE49-F238E27FC236}">
              <a16:creationId xmlns:a16="http://schemas.microsoft.com/office/drawing/2014/main" id="{00000000-0008-0000-1500-00007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4" name="Text Box 123">
          <a:extLst>
            <a:ext uri="{FF2B5EF4-FFF2-40B4-BE49-F238E27FC236}">
              <a16:creationId xmlns:a16="http://schemas.microsoft.com/office/drawing/2014/main" id="{00000000-0008-0000-1500-00007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5" name="Text Box 124">
          <a:extLst>
            <a:ext uri="{FF2B5EF4-FFF2-40B4-BE49-F238E27FC236}">
              <a16:creationId xmlns:a16="http://schemas.microsoft.com/office/drawing/2014/main" id="{00000000-0008-0000-1500-00007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6" name="Text Box 125">
          <a:extLst>
            <a:ext uri="{FF2B5EF4-FFF2-40B4-BE49-F238E27FC236}">
              <a16:creationId xmlns:a16="http://schemas.microsoft.com/office/drawing/2014/main" id="{00000000-0008-0000-1500-00007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7" name="Text Box 126">
          <a:extLst>
            <a:ext uri="{FF2B5EF4-FFF2-40B4-BE49-F238E27FC236}">
              <a16:creationId xmlns:a16="http://schemas.microsoft.com/office/drawing/2014/main" id="{00000000-0008-0000-1500-00007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8" name="Text Box 127">
          <a:extLst>
            <a:ext uri="{FF2B5EF4-FFF2-40B4-BE49-F238E27FC236}">
              <a16:creationId xmlns:a16="http://schemas.microsoft.com/office/drawing/2014/main" id="{00000000-0008-0000-1500-00008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29" name="Text Box 128">
          <a:extLst>
            <a:ext uri="{FF2B5EF4-FFF2-40B4-BE49-F238E27FC236}">
              <a16:creationId xmlns:a16="http://schemas.microsoft.com/office/drawing/2014/main" id="{00000000-0008-0000-1500-00008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0" name="Text Box 129">
          <a:extLst>
            <a:ext uri="{FF2B5EF4-FFF2-40B4-BE49-F238E27FC236}">
              <a16:creationId xmlns:a16="http://schemas.microsoft.com/office/drawing/2014/main" id="{00000000-0008-0000-1500-00008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1" name="Text Box 130">
          <a:extLst>
            <a:ext uri="{FF2B5EF4-FFF2-40B4-BE49-F238E27FC236}">
              <a16:creationId xmlns:a16="http://schemas.microsoft.com/office/drawing/2014/main" id="{00000000-0008-0000-1500-00008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2" name="Text Box 131">
          <a:extLst>
            <a:ext uri="{FF2B5EF4-FFF2-40B4-BE49-F238E27FC236}">
              <a16:creationId xmlns:a16="http://schemas.microsoft.com/office/drawing/2014/main" id="{00000000-0008-0000-1500-00008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3" name="Text Box 132">
          <a:extLst>
            <a:ext uri="{FF2B5EF4-FFF2-40B4-BE49-F238E27FC236}">
              <a16:creationId xmlns:a16="http://schemas.microsoft.com/office/drawing/2014/main" id="{00000000-0008-0000-1500-00008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4" name="Text Box 133">
          <a:extLst>
            <a:ext uri="{FF2B5EF4-FFF2-40B4-BE49-F238E27FC236}">
              <a16:creationId xmlns:a16="http://schemas.microsoft.com/office/drawing/2014/main" id="{00000000-0008-0000-1500-00008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5" name="Text Box 134">
          <a:extLst>
            <a:ext uri="{FF2B5EF4-FFF2-40B4-BE49-F238E27FC236}">
              <a16:creationId xmlns:a16="http://schemas.microsoft.com/office/drawing/2014/main" id="{00000000-0008-0000-1500-00008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6" name="Text Box 135">
          <a:extLst>
            <a:ext uri="{FF2B5EF4-FFF2-40B4-BE49-F238E27FC236}">
              <a16:creationId xmlns:a16="http://schemas.microsoft.com/office/drawing/2014/main" id="{00000000-0008-0000-1500-00008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7" name="Text Box 136">
          <a:extLst>
            <a:ext uri="{FF2B5EF4-FFF2-40B4-BE49-F238E27FC236}">
              <a16:creationId xmlns:a16="http://schemas.microsoft.com/office/drawing/2014/main" id="{00000000-0008-0000-1500-00008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8" name="Text Box 137">
          <a:extLst>
            <a:ext uri="{FF2B5EF4-FFF2-40B4-BE49-F238E27FC236}">
              <a16:creationId xmlns:a16="http://schemas.microsoft.com/office/drawing/2014/main" id="{00000000-0008-0000-1500-00008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39" name="Text Box 138">
          <a:extLst>
            <a:ext uri="{FF2B5EF4-FFF2-40B4-BE49-F238E27FC236}">
              <a16:creationId xmlns:a16="http://schemas.microsoft.com/office/drawing/2014/main" id="{00000000-0008-0000-1500-00008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0" name="Text Box 139">
          <a:extLst>
            <a:ext uri="{FF2B5EF4-FFF2-40B4-BE49-F238E27FC236}">
              <a16:creationId xmlns:a16="http://schemas.microsoft.com/office/drawing/2014/main" id="{00000000-0008-0000-1500-00008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1" name="Text Box 140">
          <a:extLst>
            <a:ext uri="{FF2B5EF4-FFF2-40B4-BE49-F238E27FC236}">
              <a16:creationId xmlns:a16="http://schemas.microsoft.com/office/drawing/2014/main" id="{00000000-0008-0000-1500-00008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2" name="Text Box 141">
          <a:extLst>
            <a:ext uri="{FF2B5EF4-FFF2-40B4-BE49-F238E27FC236}">
              <a16:creationId xmlns:a16="http://schemas.microsoft.com/office/drawing/2014/main" id="{00000000-0008-0000-1500-00008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3" name="Text Box 142">
          <a:extLst>
            <a:ext uri="{FF2B5EF4-FFF2-40B4-BE49-F238E27FC236}">
              <a16:creationId xmlns:a16="http://schemas.microsoft.com/office/drawing/2014/main" id="{00000000-0008-0000-1500-00008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4" name="Text Box 143">
          <a:extLst>
            <a:ext uri="{FF2B5EF4-FFF2-40B4-BE49-F238E27FC236}">
              <a16:creationId xmlns:a16="http://schemas.microsoft.com/office/drawing/2014/main" id="{00000000-0008-0000-1500-00009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5" name="Text Box 144">
          <a:extLst>
            <a:ext uri="{FF2B5EF4-FFF2-40B4-BE49-F238E27FC236}">
              <a16:creationId xmlns:a16="http://schemas.microsoft.com/office/drawing/2014/main" id="{00000000-0008-0000-1500-00009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6" name="Text Box 145">
          <a:extLst>
            <a:ext uri="{FF2B5EF4-FFF2-40B4-BE49-F238E27FC236}">
              <a16:creationId xmlns:a16="http://schemas.microsoft.com/office/drawing/2014/main" id="{00000000-0008-0000-1500-00009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7" name="Text Box 146">
          <a:extLst>
            <a:ext uri="{FF2B5EF4-FFF2-40B4-BE49-F238E27FC236}">
              <a16:creationId xmlns:a16="http://schemas.microsoft.com/office/drawing/2014/main" id="{00000000-0008-0000-1500-00009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8" name="Text Box 147">
          <a:extLst>
            <a:ext uri="{FF2B5EF4-FFF2-40B4-BE49-F238E27FC236}">
              <a16:creationId xmlns:a16="http://schemas.microsoft.com/office/drawing/2014/main" id="{00000000-0008-0000-1500-00009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49" name="Text Box 148">
          <a:extLst>
            <a:ext uri="{FF2B5EF4-FFF2-40B4-BE49-F238E27FC236}">
              <a16:creationId xmlns:a16="http://schemas.microsoft.com/office/drawing/2014/main" id="{00000000-0008-0000-1500-00009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0" name="Text Box 149">
          <a:extLst>
            <a:ext uri="{FF2B5EF4-FFF2-40B4-BE49-F238E27FC236}">
              <a16:creationId xmlns:a16="http://schemas.microsoft.com/office/drawing/2014/main" id="{00000000-0008-0000-1500-00009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1" name="Text Box 150">
          <a:extLst>
            <a:ext uri="{FF2B5EF4-FFF2-40B4-BE49-F238E27FC236}">
              <a16:creationId xmlns:a16="http://schemas.microsoft.com/office/drawing/2014/main" id="{00000000-0008-0000-1500-00009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2" name="Text Box 151">
          <a:extLst>
            <a:ext uri="{FF2B5EF4-FFF2-40B4-BE49-F238E27FC236}">
              <a16:creationId xmlns:a16="http://schemas.microsoft.com/office/drawing/2014/main" id="{00000000-0008-0000-1500-00009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3" name="Text Box 152">
          <a:extLst>
            <a:ext uri="{FF2B5EF4-FFF2-40B4-BE49-F238E27FC236}">
              <a16:creationId xmlns:a16="http://schemas.microsoft.com/office/drawing/2014/main" id="{00000000-0008-0000-1500-00009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4" name="Text Box 153">
          <a:extLst>
            <a:ext uri="{FF2B5EF4-FFF2-40B4-BE49-F238E27FC236}">
              <a16:creationId xmlns:a16="http://schemas.microsoft.com/office/drawing/2014/main" id="{00000000-0008-0000-1500-00009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5" name="Text Box 154">
          <a:extLst>
            <a:ext uri="{FF2B5EF4-FFF2-40B4-BE49-F238E27FC236}">
              <a16:creationId xmlns:a16="http://schemas.microsoft.com/office/drawing/2014/main" id="{00000000-0008-0000-1500-00009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6" name="Text Box 155">
          <a:extLst>
            <a:ext uri="{FF2B5EF4-FFF2-40B4-BE49-F238E27FC236}">
              <a16:creationId xmlns:a16="http://schemas.microsoft.com/office/drawing/2014/main" id="{00000000-0008-0000-1500-00009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7" name="Text Box 156">
          <a:extLst>
            <a:ext uri="{FF2B5EF4-FFF2-40B4-BE49-F238E27FC236}">
              <a16:creationId xmlns:a16="http://schemas.microsoft.com/office/drawing/2014/main" id="{00000000-0008-0000-1500-00009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8" name="Text Box 157">
          <a:extLst>
            <a:ext uri="{FF2B5EF4-FFF2-40B4-BE49-F238E27FC236}">
              <a16:creationId xmlns:a16="http://schemas.microsoft.com/office/drawing/2014/main" id="{00000000-0008-0000-1500-00009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59" name="Text Box 158">
          <a:extLst>
            <a:ext uri="{FF2B5EF4-FFF2-40B4-BE49-F238E27FC236}">
              <a16:creationId xmlns:a16="http://schemas.microsoft.com/office/drawing/2014/main" id="{00000000-0008-0000-1500-00009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0" name="Text Box 159">
          <a:extLst>
            <a:ext uri="{FF2B5EF4-FFF2-40B4-BE49-F238E27FC236}">
              <a16:creationId xmlns:a16="http://schemas.microsoft.com/office/drawing/2014/main" id="{00000000-0008-0000-1500-0000A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1" name="Text Box 160">
          <a:extLst>
            <a:ext uri="{FF2B5EF4-FFF2-40B4-BE49-F238E27FC236}">
              <a16:creationId xmlns:a16="http://schemas.microsoft.com/office/drawing/2014/main" id="{00000000-0008-0000-1500-0000A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2" name="Text Box 161">
          <a:extLst>
            <a:ext uri="{FF2B5EF4-FFF2-40B4-BE49-F238E27FC236}">
              <a16:creationId xmlns:a16="http://schemas.microsoft.com/office/drawing/2014/main" id="{00000000-0008-0000-1500-0000A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3" name="Text Box 162">
          <a:extLst>
            <a:ext uri="{FF2B5EF4-FFF2-40B4-BE49-F238E27FC236}">
              <a16:creationId xmlns:a16="http://schemas.microsoft.com/office/drawing/2014/main" id="{00000000-0008-0000-1500-0000A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4" name="Text Box 163">
          <a:extLst>
            <a:ext uri="{FF2B5EF4-FFF2-40B4-BE49-F238E27FC236}">
              <a16:creationId xmlns:a16="http://schemas.microsoft.com/office/drawing/2014/main" id="{00000000-0008-0000-1500-0000A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5" name="Text Box 164">
          <a:extLst>
            <a:ext uri="{FF2B5EF4-FFF2-40B4-BE49-F238E27FC236}">
              <a16:creationId xmlns:a16="http://schemas.microsoft.com/office/drawing/2014/main" id="{00000000-0008-0000-1500-0000A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6" name="Text Box 165">
          <a:extLst>
            <a:ext uri="{FF2B5EF4-FFF2-40B4-BE49-F238E27FC236}">
              <a16:creationId xmlns:a16="http://schemas.microsoft.com/office/drawing/2014/main" id="{00000000-0008-0000-1500-0000A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7" name="Text Box 166">
          <a:extLst>
            <a:ext uri="{FF2B5EF4-FFF2-40B4-BE49-F238E27FC236}">
              <a16:creationId xmlns:a16="http://schemas.microsoft.com/office/drawing/2014/main" id="{00000000-0008-0000-1500-0000A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8" name="Text Box 167">
          <a:extLst>
            <a:ext uri="{FF2B5EF4-FFF2-40B4-BE49-F238E27FC236}">
              <a16:creationId xmlns:a16="http://schemas.microsoft.com/office/drawing/2014/main" id="{00000000-0008-0000-1500-0000A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69" name="Text Box 168">
          <a:extLst>
            <a:ext uri="{FF2B5EF4-FFF2-40B4-BE49-F238E27FC236}">
              <a16:creationId xmlns:a16="http://schemas.microsoft.com/office/drawing/2014/main" id="{00000000-0008-0000-1500-0000A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0" name="Text Box 169">
          <a:extLst>
            <a:ext uri="{FF2B5EF4-FFF2-40B4-BE49-F238E27FC236}">
              <a16:creationId xmlns:a16="http://schemas.microsoft.com/office/drawing/2014/main" id="{00000000-0008-0000-1500-0000A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1" name="Text Box 170">
          <a:extLst>
            <a:ext uri="{FF2B5EF4-FFF2-40B4-BE49-F238E27FC236}">
              <a16:creationId xmlns:a16="http://schemas.microsoft.com/office/drawing/2014/main" id="{00000000-0008-0000-1500-0000A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2" name="Text Box 171">
          <a:extLst>
            <a:ext uri="{FF2B5EF4-FFF2-40B4-BE49-F238E27FC236}">
              <a16:creationId xmlns:a16="http://schemas.microsoft.com/office/drawing/2014/main" id="{00000000-0008-0000-1500-0000A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3" name="Text Box 172">
          <a:extLst>
            <a:ext uri="{FF2B5EF4-FFF2-40B4-BE49-F238E27FC236}">
              <a16:creationId xmlns:a16="http://schemas.microsoft.com/office/drawing/2014/main" id="{00000000-0008-0000-1500-0000A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4" name="Text Box 173">
          <a:extLst>
            <a:ext uri="{FF2B5EF4-FFF2-40B4-BE49-F238E27FC236}">
              <a16:creationId xmlns:a16="http://schemas.microsoft.com/office/drawing/2014/main" id="{00000000-0008-0000-1500-0000A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5" name="Text Box 174">
          <a:extLst>
            <a:ext uri="{FF2B5EF4-FFF2-40B4-BE49-F238E27FC236}">
              <a16:creationId xmlns:a16="http://schemas.microsoft.com/office/drawing/2014/main" id="{00000000-0008-0000-1500-0000A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6" name="Text Box 175">
          <a:extLst>
            <a:ext uri="{FF2B5EF4-FFF2-40B4-BE49-F238E27FC236}">
              <a16:creationId xmlns:a16="http://schemas.microsoft.com/office/drawing/2014/main" id="{00000000-0008-0000-1500-0000B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7" name="Text Box 176">
          <a:extLst>
            <a:ext uri="{FF2B5EF4-FFF2-40B4-BE49-F238E27FC236}">
              <a16:creationId xmlns:a16="http://schemas.microsoft.com/office/drawing/2014/main" id="{00000000-0008-0000-1500-0000B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8" name="Text Box 177">
          <a:extLst>
            <a:ext uri="{FF2B5EF4-FFF2-40B4-BE49-F238E27FC236}">
              <a16:creationId xmlns:a16="http://schemas.microsoft.com/office/drawing/2014/main" id="{00000000-0008-0000-1500-0000B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79" name="Text Box 178">
          <a:extLst>
            <a:ext uri="{FF2B5EF4-FFF2-40B4-BE49-F238E27FC236}">
              <a16:creationId xmlns:a16="http://schemas.microsoft.com/office/drawing/2014/main" id="{00000000-0008-0000-1500-0000B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0" name="Text Box 179">
          <a:extLst>
            <a:ext uri="{FF2B5EF4-FFF2-40B4-BE49-F238E27FC236}">
              <a16:creationId xmlns:a16="http://schemas.microsoft.com/office/drawing/2014/main" id="{00000000-0008-0000-1500-0000B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1" name="Text Box 180">
          <a:extLst>
            <a:ext uri="{FF2B5EF4-FFF2-40B4-BE49-F238E27FC236}">
              <a16:creationId xmlns:a16="http://schemas.microsoft.com/office/drawing/2014/main" id="{00000000-0008-0000-1500-0000B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2" name="Text Box 181">
          <a:extLst>
            <a:ext uri="{FF2B5EF4-FFF2-40B4-BE49-F238E27FC236}">
              <a16:creationId xmlns:a16="http://schemas.microsoft.com/office/drawing/2014/main" id="{00000000-0008-0000-1500-0000B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3" name="Text Box 182">
          <a:extLst>
            <a:ext uri="{FF2B5EF4-FFF2-40B4-BE49-F238E27FC236}">
              <a16:creationId xmlns:a16="http://schemas.microsoft.com/office/drawing/2014/main" id="{00000000-0008-0000-1500-0000B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4" name="Text Box 183">
          <a:extLst>
            <a:ext uri="{FF2B5EF4-FFF2-40B4-BE49-F238E27FC236}">
              <a16:creationId xmlns:a16="http://schemas.microsoft.com/office/drawing/2014/main" id="{00000000-0008-0000-1500-0000B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5" name="Text Box 184">
          <a:extLst>
            <a:ext uri="{FF2B5EF4-FFF2-40B4-BE49-F238E27FC236}">
              <a16:creationId xmlns:a16="http://schemas.microsoft.com/office/drawing/2014/main" id="{00000000-0008-0000-1500-0000B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6" name="Text Box 185">
          <a:extLst>
            <a:ext uri="{FF2B5EF4-FFF2-40B4-BE49-F238E27FC236}">
              <a16:creationId xmlns:a16="http://schemas.microsoft.com/office/drawing/2014/main" id="{00000000-0008-0000-1500-0000B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7" name="Text Box 186">
          <a:extLst>
            <a:ext uri="{FF2B5EF4-FFF2-40B4-BE49-F238E27FC236}">
              <a16:creationId xmlns:a16="http://schemas.microsoft.com/office/drawing/2014/main" id="{00000000-0008-0000-1500-0000B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8" name="Text Box 187">
          <a:extLst>
            <a:ext uri="{FF2B5EF4-FFF2-40B4-BE49-F238E27FC236}">
              <a16:creationId xmlns:a16="http://schemas.microsoft.com/office/drawing/2014/main" id="{00000000-0008-0000-1500-0000B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89" name="Text Box 188">
          <a:extLst>
            <a:ext uri="{FF2B5EF4-FFF2-40B4-BE49-F238E27FC236}">
              <a16:creationId xmlns:a16="http://schemas.microsoft.com/office/drawing/2014/main" id="{00000000-0008-0000-1500-0000B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0" name="Text Box 189">
          <a:extLst>
            <a:ext uri="{FF2B5EF4-FFF2-40B4-BE49-F238E27FC236}">
              <a16:creationId xmlns:a16="http://schemas.microsoft.com/office/drawing/2014/main" id="{00000000-0008-0000-1500-0000B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1" name="Text Box 190">
          <a:extLst>
            <a:ext uri="{FF2B5EF4-FFF2-40B4-BE49-F238E27FC236}">
              <a16:creationId xmlns:a16="http://schemas.microsoft.com/office/drawing/2014/main" id="{00000000-0008-0000-1500-0000B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2" name="Text Box 191">
          <a:extLst>
            <a:ext uri="{FF2B5EF4-FFF2-40B4-BE49-F238E27FC236}">
              <a16:creationId xmlns:a16="http://schemas.microsoft.com/office/drawing/2014/main" id="{00000000-0008-0000-1500-0000C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3" name="Text Box 192">
          <a:extLst>
            <a:ext uri="{FF2B5EF4-FFF2-40B4-BE49-F238E27FC236}">
              <a16:creationId xmlns:a16="http://schemas.microsoft.com/office/drawing/2014/main" id="{00000000-0008-0000-1500-0000C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4" name="Text Box 193">
          <a:extLst>
            <a:ext uri="{FF2B5EF4-FFF2-40B4-BE49-F238E27FC236}">
              <a16:creationId xmlns:a16="http://schemas.microsoft.com/office/drawing/2014/main" id="{00000000-0008-0000-1500-0000C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5" name="Text Box 194">
          <a:extLst>
            <a:ext uri="{FF2B5EF4-FFF2-40B4-BE49-F238E27FC236}">
              <a16:creationId xmlns:a16="http://schemas.microsoft.com/office/drawing/2014/main" id="{00000000-0008-0000-1500-0000C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6" name="Text Box 195">
          <a:extLst>
            <a:ext uri="{FF2B5EF4-FFF2-40B4-BE49-F238E27FC236}">
              <a16:creationId xmlns:a16="http://schemas.microsoft.com/office/drawing/2014/main" id="{00000000-0008-0000-1500-0000C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7" name="Text Box 196">
          <a:extLst>
            <a:ext uri="{FF2B5EF4-FFF2-40B4-BE49-F238E27FC236}">
              <a16:creationId xmlns:a16="http://schemas.microsoft.com/office/drawing/2014/main" id="{00000000-0008-0000-1500-0000C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8" name="Text Box 197">
          <a:extLst>
            <a:ext uri="{FF2B5EF4-FFF2-40B4-BE49-F238E27FC236}">
              <a16:creationId xmlns:a16="http://schemas.microsoft.com/office/drawing/2014/main" id="{00000000-0008-0000-1500-0000C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199" name="Text Box 198">
          <a:extLst>
            <a:ext uri="{FF2B5EF4-FFF2-40B4-BE49-F238E27FC236}">
              <a16:creationId xmlns:a16="http://schemas.microsoft.com/office/drawing/2014/main" id="{00000000-0008-0000-1500-0000C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0" name="Text Box 199">
          <a:extLst>
            <a:ext uri="{FF2B5EF4-FFF2-40B4-BE49-F238E27FC236}">
              <a16:creationId xmlns:a16="http://schemas.microsoft.com/office/drawing/2014/main" id="{00000000-0008-0000-1500-0000C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1" name="Text Box 200">
          <a:extLst>
            <a:ext uri="{FF2B5EF4-FFF2-40B4-BE49-F238E27FC236}">
              <a16:creationId xmlns:a16="http://schemas.microsoft.com/office/drawing/2014/main" id="{00000000-0008-0000-1500-0000C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2" name="Text Box 201">
          <a:extLst>
            <a:ext uri="{FF2B5EF4-FFF2-40B4-BE49-F238E27FC236}">
              <a16:creationId xmlns:a16="http://schemas.microsoft.com/office/drawing/2014/main" id="{00000000-0008-0000-1500-0000C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3" name="Text Box 202">
          <a:extLst>
            <a:ext uri="{FF2B5EF4-FFF2-40B4-BE49-F238E27FC236}">
              <a16:creationId xmlns:a16="http://schemas.microsoft.com/office/drawing/2014/main" id="{00000000-0008-0000-1500-0000C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4" name="Text Box 203">
          <a:extLst>
            <a:ext uri="{FF2B5EF4-FFF2-40B4-BE49-F238E27FC236}">
              <a16:creationId xmlns:a16="http://schemas.microsoft.com/office/drawing/2014/main" id="{00000000-0008-0000-1500-0000C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5" name="Text Box 204">
          <a:extLst>
            <a:ext uri="{FF2B5EF4-FFF2-40B4-BE49-F238E27FC236}">
              <a16:creationId xmlns:a16="http://schemas.microsoft.com/office/drawing/2014/main" id="{00000000-0008-0000-1500-0000C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6" name="Text Box 205">
          <a:extLst>
            <a:ext uri="{FF2B5EF4-FFF2-40B4-BE49-F238E27FC236}">
              <a16:creationId xmlns:a16="http://schemas.microsoft.com/office/drawing/2014/main" id="{00000000-0008-0000-1500-0000C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7" name="Text Box 206">
          <a:extLst>
            <a:ext uri="{FF2B5EF4-FFF2-40B4-BE49-F238E27FC236}">
              <a16:creationId xmlns:a16="http://schemas.microsoft.com/office/drawing/2014/main" id="{00000000-0008-0000-1500-0000C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8" name="Text Box 207">
          <a:extLst>
            <a:ext uri="{FF2B5EF4-FFF2-40B4-BE49-F238E27FC236}">
              <a16:creationId xmlns:a16="http://schemas.microsoft.com/office/drawing/2014/main" id="{00000000-0008-0000-1500-0000D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09" name="Text Box 208">
          <a:extLst>
            <a:ext uri="{FF2B5EF4-FFF2-40B4-BE49-F238E27FC236}">
              <a16:creationId xmlns:a16="http://schemas.microsoft.com/office/drawing/2014/main" id="{00000000-0008-0000-1500-0000D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0" name="Text Box 209">
          <a:extLst>
            <a:ext uri="{FF2B5EF4-FFF2-40B4-BE49-F238E27FC236}">
              <a16:creationId xmlns:a16="http://schemas.microsoft.com/office/drawing/2014/main" id="{00000000-0008-0000-1500-0000D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1" name="Text Box 210">
          <a:extLst>
            <a:ext uri="{FF2B5EF4-FFF2-40B4-BE49-F238E27FC236}">
              <a16:creationId xmlns:a16="http://schemas.microsoft.com/office/drawing/2014/main" id="{00000000-0008-0000-1500-0000D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2" name="Text Box 211">
          <a:extLst>
            <a:ext uri="{FF2B5EF4-FFF2-40B4-BE49-F238E27FC236}">
              <a16:creationId xmlns:a16="http://schemas.microsoft.com/office/drawing/2014/main" id="{00000000-0008-0000-1500-0000D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3" name="Text Box 212">
          <a:extLst>
            <a:ext uri="{FF2B5EF4-FFF2-40B4-BE49-F238E27FC236}">
              <a16:creationId xmlns:a16="http://schemas.microsoft.com/office/drawing/2014/main" id="{00000000-0008-0000-1500-0000D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4" name="Text Box 213">
          <a:extLst>
            <a:ext uri="{FF2B5EF4-FFF2-40B4-BE49-F238E27FC236}">
              <a16:creationId xmlns:a16="http://schemas.microsoft.com/office/drawing/2014/main" id="{00000000-0008-0000-1500-0000D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5" name="Text Box 214">
          <a:extLst>
            <a:ext uri="{FF2B5EF4-FFF2-40B4-BE49-F238E27FC236}">
              <a16:creationId xmlns:a16="http://schemas.microsoft.com/office/drawing/2014/main" id="{00000000-0008-0000-1500-0000D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6" name="Text Box 215">
          <a:extLst>
            <a:ext uri="{FF2B5EF4-FFF2-40B4-BE49-F238E27FC236}">
              <a16:creationId xmlns:a16="http://schemas.microsoft.com/office/drawing/2014/main" id="{00000000-0008-0000-1500-0000D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7" name="Text Box 216">
          <a:extLst>
            <a:ext uri="{FF2B5EF4-FFF2-40B4-BE49-F238E27FC236}">
              <a16:creationId xmlns:a16="http://schemas.microsoft.com/office/drawing/2014/main" id="{00000000-0008-0000-1500-0000D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8" name="Text Box 217">
          <a:extLst>
            <a:ext uri="{FF2B5EF4-FFF2-40B4-BE49-F238E27FC236}">
              <a16:creationId xmlns:a16="http://schemas.microsoft.com/office/drawing/2014/main" id="{00000000-0008-0000-1500-0000D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19" name="Text Box 218">
          <a:extLst>
            <a:ext uri="{FF2B5EF4-FFF2-40B4-BE49-F238E27FC236}">
              <a16:creationId xmlns:a16="http://schemas.microsoft.com/office/drawing/2014/main" id="{00000000-0008-0000-1500-0000D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0" name="Text Box 219">
          <a:extLst>
            <a:ext uri="{FF2B5EF4-FFF2-40B4-BE49-F238E27FC236}">
              <a16:creationId xmlns:a16="http://schemas.microsoft.com/office/drawing/2014/main" id="{00000000-0008-0000-1500-0000D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1" name="Text Box 220">
          <a:extLst>
            <a:ext uri="{FF2B5EF4-FFF2-40B4-BE49-F238E27FC236}">
              <a16:creationId xmlns:a16="http://schemas.microsoft.com/office/drawing/2014/main" id="{00000000-0008-0000-1500-0000D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2" name="Text Box 221">
          <a:extLst>
            <a:ext uri="{FF2B5EF4-FFF2-40B4-BE49-F238E27FC236}">
              <a16:creationId xmlns:a16="http://schemas.microsoft.com/office/drawing/2014/main" id="{00000000-0008-0000-1500-0000D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3" name="Text Box 222">
          <a:extLst>
            <a:ext uri="{FF2B5EF4-FFF2-40B4-BE49-F238E27FC236}">
              <a16:creationId xmlns:a16="http://schemas.microsoft.com/office/drawing/2014/main" id="{00000000-0008-0000-1500-0000D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4" name="Text Box 223">
          <a:extLst>
            <a:ext uri="{FF2B5EF4-FFF2-40B4-BE49-F238E27FC236}">
              <a16:creationId xmlns:a16="http://schemas.microsoft.com/office/drawing/2014/main" id="{00000000-0008-0000-1500-0000E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5" name="Text Box 224">
          <a:extLst>
            <a:ext uri="{FF2B5EF4-FFF2-40B4-BE49-F238E27FC236}">
              <a16:creationId xmlns:a16="http://schemas.microsoft.com/office/drawing/2014/main" id="{00000000-0008-0000-1500-0000E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6" name="Text Box 225">
          <a:extLst>
            <a:ext uri="{FF2B5EF4-FFF2-40B4-BE49-F238E27FC236}">
              <a16:creationId xmlns:a16="http://schemas.microsoft.com/office/drawing/2014/main" id="{00000000-0008-0000-1500-0000E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7" name="Text Box 226">
          <a:extLst>
            <a:ext uri="{FF2B5EF4-FFF2-40B4-BE49-F238E27FC236}">
              <a16:creationId xmlns:a16="http://schemas.microsoft.com/office/drawing/2014/main" id="{00000000-0008-0000-1500-0000E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8" name="Text Box 227">
          <a:extLst>
            <a:ext uri="{FF2B5EF4-FFF2-40B4-BE49-F238E27FC236}">
              <a16:creationId xmlns:a16="http://schemas.microsoft.com/office/drawing/2014/main" id="{00000000-0008-0000-1500-0000E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29" name="Text Box 228">
          <a:extLst>
            <a:ext uri="{FF2B5EF4-FFF2-40B4-BE49-F238E27FC236}">
              <a16:creationId xmlns:a16="http://schemas.microsoft.com/office/drawing/2014/main" id="{00000000-0008-0000-1500-0000E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0" name="Text Box 229">
          <a:extLst>
            <a:ext uri="{FF2B5EF4-FFF2-40B4-BE49-F238E27FC236}">
              <a16:creationId xmlns:a16="http://schemas.microsoft.com/office/drawing/2014/main" id="{00000000-0008-0000-1500-0000E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1" name="Text Box 230">
          <a:extLst>
            <a:ext uri="{FF2B5EF4-FFF2-40B4-BE49-F238E27FC236}">
              <a16:creationId xmlns:a16="http://schemas.microsoft.com/office/drawing/2014/main" id="{00000000-0008-0000-1500-0000E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2" name="Text Box 231">
          <a:extLst>
            <a:ext uri="{FF2B5EF4-FFF2-40B4-BE49-F238E27FC236}">
              <a16:creationId xmlns:a16="http://schemas.microsoft.com/office/drawing/2014/main" id="{00000000-0008-0000-1500-0000E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3" name="Text Box 232">
          <a:extLst>
            <a:ext uri="{FF2B5EF4-FFF2-40B4-BE49-F238E27FC236}">
              <a16:creationId xmlns:a16="http://schemas.microsoft.com/office/drawing/2014/main" id="{00000000-0008-0000-1500-0000E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4" name="Text Box 233">
          <a:extLst>
            <a:ext uri="{FF2B5EF4-FFF2-40B4-BE49-F238E27FC236}">
              <a16:creationId xmlns:a16="http://schemas.microsoft.com/office/drawing/2014/main" id="{00000000-0008-0000-1500-0000E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5" name="Text Box 234">
          <a:extLst>
            <a:ext uri="{FF2B5EF4-FFF2-40B4-BE49-F238E27FC236}">
              <a16:creationId xmlns:a16="http://schemas.microsoft.com/office/drawing/2014/main" id="{00000000-0008-0000-1500-0000E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6" name="Text Box 235">
          <a:extLst>
            <a:ext uri="{FF2B5EF4-FFF2-40B4-BE49-F238E27FC236}">
              <a16:creationId xmlns:a16="http://schemas.microsoft.com/office/drawing/2014/main" id="{00000000-0008-0000-1500-0000E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7" name="Text Box 236">
          <a:extLst>
            <a:ext uri="{FF2B5EF4-FFF2-40B4-BE49-F238E27FC236}">
              <a16:creationId xmlns:a16="http://schemas.microsoft.com/office/drawing/2014/main" id="{00000000-0008-0000-1500-0000E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8" name="Text Box 237">
          <a:extLst>
            <a:ext uri="{FF2B5EF4-FFF2-40B4-BE49-F238E27FC236}">
              <a16:creationId xmlns:a16="http://schemas.microsoft.com/office/drawing/2014/main" id="{00000000-0008-0000-1500-0000E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39" name="Text Box 238">
          <a:extLst>
            <a:ext uri="{FF2B5EF4-FFF2-40B4-BE49-F238E27FC236}">
              <a16:creationId xmlns:a16="http://schemas.microsoft.com/office/drawing/2014/main" id="{00000000-0008-0000-1500-0000E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0" name="Text Box 239">
          <a:extLst>
            <a:ext uri="{FF2B5EF4-FFF2-40B4-BE49-F238E27FC236}">
              <a16:creationId xmlns:a16="http://schemas.microsoft.com/office/drawing/2014/main" id="{00000000-0008-0000-1500-0000F0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1" name="Text Box 240">
          <a:extLst>
            <a:ext uri="{FF2B5EF4-FFF2-40B4-BE49-F238E27FC236}">
              <a16:creationId xmlns:a16="http://schemas.microsoft.com/office/drawing/2014/main" id="{00000000-0008-0000-1500-0000F1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2" name="Text Box 241">
          <a:extLst>
            <a:ext uri="{FF2B5EF4-FFF2-40B4-BE49-F238E27FC236}">
              <a16:creationId xmlns:a16="http://schemas.microsoft.com/office/drawing/2014/main" id="{00000000-0008-0000-1500-0000F2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3" name="Text Box 242">
          <a:extLst>
            <a:ext uri="{FF2B5EF4-FFF2-40B4-BE49-F238E27FC236}">
              <a16:creationId xmlns:a16="http://schemas.microsoft.com/office/drawing/2014/main" id="{00000000-0008-0000-1500-0000F3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4" name="Text Box 243">
          <a:extLst>
            <a:ext uri="{FF2B5EF4-FFF2-40B4-BE49-F238E27FC236}">
              <a16:creationId xmlns:a16="http://schemas.microsoft.com/office/drawing/2014/main" id="{00000000-0008-0000-1500-0000F4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5" name="Text Box 244">
          <a:extLst>
            <a:ext uri="{FF2B5EF4-FFF2-40B4-BE49-F238E27FC236}">
              <a16:creationId xmlns:a16="http://schemas.microsoft.com/office/drawing/2014/main" id="{00000000-0008-0000-1500-0000F5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6" name="Text Box 245">
          <a:extLst>
            <a:ext uri="{FF2B5EF4-FFF2-40B4-BE49-F238E27FC236}">
              <a16:creationId xmlns:a16="http://schemas.microsoft.com/office/drawing/2014/main" id="{00000000-0008-0000-1500-0000F6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7" name="Text Box 246">
          <a:extLst>
            <a:ext uri="{FF2B5EF4-FFF2-40B4-BE49-F238E27FC236}">
              <a16:creationId xmlns:a16="http://schemas.microsoft.com/office/drawing/2014/main" id="{00000000-0008-0000-1500-0000F7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8" name="Text Box 247">
          <a:extLst>
            <a:ext uri="{FF2B5EF4-FFF2-40B4-BE49-F238E27FC236}">
              <a16:creationId xmlns:a16="http://schemas.microsoft.com/office/drawing/2014/main" id="{00000000-0008-0000-1500-0000F8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49" name="Text Box 248">
          <a:extLst>
            <a:ext uri="{FF2B5EF4-FFF2-40B4-BE49-F238E27FC236}">
              <a16:creationId xmlns:a16="http://schemas.microsoft.com/office/drawing/2014/main" id="{00000000-0008-0000-1500-0000F9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0" name="Text Box 249">
          <a:extLst>
            <a:ext uri="{FF2B5EF4-FFF2-40B4-BE49-F238E27FC236}">
              <a16:creationId xmlns:a16="http://schemas.microsoft.com/office/drawing/2014/main" id="{00000000-0008-0000-1500-0000FA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1" name="Text Box 250">
          <a:extLst>
            <a:ext uri="{FF2B5EF4-FFF2-40B4-BE49-F238E27FC236}">
              <a16:creationId xmlns:a16="http://schemas.microsoft.com/office/drawing/2014/main" id="{00000000-0008-0000-1500-0000FB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2" name="Text Box 251">
          <a:extLst>
            <a:ext uri="{FF2B5EF4-FFF2-40B4-BE49-F238E27FC236}">
              <a16:creationId xmlns:a16="http://schemas.microsoft.com/office/drawing/2014/main" id="{00000000-0008-0000-1500-0000FC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3" name="Text Box 252">
          <a:extLst>
            <a:ext uri="{FF2B5EF4-FFF2-40B4-BE49-F238E27FC236}">
              <a16:creationId xmlns:a16="http://schemas.microsoft.com/office/drawing/2014/main" id="{00000000-0008-0000-1500-0000FD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4" name="Text Box 253">
          <a:extLst>
            <a:ext uri="{FF2B5EF4-FFF2-40B4-BE49-F238E27FC236}">
              <a16:creationId xmlns:a16="http://schemas.microsoft.com/office/drawing/2014/main" id="{00000000-0008-0000-1500-0000FE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5" name="Text Box 254">
          <a:extLst>
            <a:ext uri="{FF2B5EF4-FFF2-40B4-BE49-F238E27FC236}">
              <a16:creationId xmlns:a16="http://schemas.microsoft.com/office/drawing/2014/main" id="{00000000-0008-0000-1500-0000FF00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6" name="Text Box 255">
          <a:extLst>
            <a:ext uri="{FF2B5EF4-FFF2-40B4-BE49-F238E27FC236}">
              <a16:creationId xmlns:a16="http://schemas.microsoft.com/office/drawing/2014/main" id="{00000000-0008-0000-1500-00000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7" name="Text Box 256">
          <a:extLst>
            <a:ext uri="{FF2B5EF4-FFF2-40B4-BE49-F238E27FC236}">
              <a16:creationId xmlns:a16="http://schemas.microsoft.com/office/drawing/2014/main" id="{00000000-0008-0000-1500-00000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8" name="Text Box 257">
          <a:extLst>
            <a:ext uri="{FF2B5EF4-FFF2-40B4-BE49-F238E27FC236}">
              <a16:creationId xmlns:a16="http://schemas.microsoft.com/office/drawing/2014/main" id="{00000000-0008-0000-1500-00000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59" name="Text Box 258">
          <a:extLst>
            <a:ext uri="{FF2B5EF4-FFF2-40B4-BE49-F238E27FC236}">
              <a16:creationId xmlns:a16="http://schemas.microsoft.com/office/drawing/2014/main" id="{00000000-0008-0000-1500-00000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0" name="Text Box 259">
          <a:extLst>
            <a:ext uri="{FF2B5EF4-FFF2-40B4-BE49-F238E27FC236}">
              <a16:creationId xmlns:a16="http://schemas.microsoft.com/office/drawing/2014/main" id="{00000000-0008-0000-1500-00000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1" name="Text Box 260">
          <a:extLst>
            <a:ext uri="{FF2B5EF4-FFF2-40B4-BE49-F238E27FC236}">
              <a16:creationId xmlns:a16="http://schemas.microsoft.com/office/drawing/2014/main" id="{00000000-0008-0000-1500-00000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2" name="Text Box 261">
          <a:extLst>
            <a:ext uri="{FF2B5EF4-FFF2-40B4-BE49-F238E27FC236}">
              <a16:creationId xmlns:a16="http://schemas.microsoft.com/office/drawing/2014/main" id="{00000000-0008-0000-1500-00000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3" name="Text Box 262">
          <a:extLst>
            <a:ext uri="{FF2B5EF4-FFF2-40B4-BE49-F238E27FC236}">
              <a16:creationId xmlns:a16="http://schemas.microsoft.com/office/drawing/2014/main" id="{00000000-0008-0000-1500-00000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4" name="Text Box 263">
          <a:extLst>
            <a:ext uri="{FF2B5EF4-FFF2-40B4-BE49-F238E27FC236}">
              <a16:creationId xmlns:a16="http://schemas.microsoft.com/office/drawing/2014/main" id="{00000000-0008-0000-1500-00000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5" name="Text Box 264">
          <a:extLst>
            <a:ext uri="{FF2B5EF4-FFF2-40B4-BE49-F238E27FC236}">
              <a16:creationId xmlns:a16="http://schemas.microsoft.com/office/drawing/2014/main" id="{00000000-0008-0000-1500-00000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6" name="Text Box 265">
          <a:extLst>
            <a:ext uri="{FF2B5EF4-FFF2-40B4-BE49-F238E27FC236}">
              <a16:creationId xmlns:a16="http://schemas.microsoft.com/office/drawing/2014/main" id="{00000000-0008-0000-1500-00000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7" name="Text Box 266">
          <a:extLst>
            <a:ext uri="{FF2B5EF4-FFF2-40B4-BE49-F238E27FC236}">
              <a16:creationId xmlns:a16="http://schemas.microsoft.com/office/drawing/2014/main" id="{00000000-0008-0000-1500-00000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8" name="Text Box 267">
          <a:extLst>
            <a:ext uri="{FF2B5EF4-FFF2-40B4-BE49-F238E27FC236}">
              <a16:creationId xmlns:a16="http://schemas.microsoft.com/office/drawing/2014/main" id="{00000000-0008-0000-1500-00000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69" name="Text Box 268">
          <a:extLst>
            <a:ext uri="{FF2B5EF4-FFF2-40B4-BE49-F238E27FC236}">
              <a16:creationId xmlns:a16="http://schemas.microsoft.com/office/drawing/2014/main" id="{00000000-0008-0000-1500-00000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0" name="Text Box 269">
          <a:extLst>
            <a:ext uri="{FF2B5EF4-FFF2-40B4-BE49-F238E27FC236}">
              <a16:creationId xmlns:a16="http://schemas.microsoft.com/office/drawing/2014/main" id="{00000000-0008-0000-1500-00000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1" name="Text Box 270">
          <a:extLst>
            <a:ext uri="{FF2B5EF4-FFF2-40B4-BE49-F238E27FC236}">
              <a16:creationId xmlns:a16="http://schemas.microsoft.com/office/drawing/2014/main" id="{00000000-0008-0000-1500-00000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2" name="Text Box 271">
          <a:extLst>
            <a:ext uri="{FF2B5EF4-FFF2-40B4-BE49-F238E27FC236}">
              <a16:creationId xmlns:a16="http://schemas.microsoft.com/office/drawing/2014/main" id="{00000000-0008-0000-1500-00001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3" name="Text Box 272">
          <a:extLst>
            <a:ext uri="{FF2B5EF4-FFF2-40B4-BE49-F238E27FC236}">
              <a16:creationId xmlns:a16="http://schemas.microsoft.com/office/drawing/2014/main" id="{00000000-0008-0000-1500-00001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4" name="Text Box 273">
          <a:extLst>
            <a:ext uri="{FF2B5EF4-FFF2-40B4-BE49-F238E27FC236}">
              <a16:creationId xmlns:a16="http://schemas.microsoft.com/office/drawing/2014/main" id="{00000000-0008-0000-1500-00001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5" name="Text Box 274">
          <a:extLst>
            <a:ext uri="{FF2B5EF4-FFF2-40B4-BE49-F238E27FC236}">
              <a16:creationId xmlns:a16="http://schemas.microsoft.com/office/drawing/2014/main" id="{00000000-0008-0000-1500-00001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6" name="Text Box 275">
          <a:extLst>
            <a:ext uri="{FF2B5EF4-FFF2-40B4-BE49-F238E27FC236}">
              <a16:creationId xmlns:a16="http://schemas.microsoft.com/office/drawing/2014/main" id="{00000000-0008-0000-1500-00001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7" name="Text Box 276">
          <a:extLst>
            <a:ext uri="{FF2B5EF4-FFF2-40B4-BE49-F238E27FC236}">
              <a16:creationId xmlns:a16="http://schemas.microsoft.com/office/drawing/2014/main" id="{00000000-0008-0000-1500-00001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8" name="Text Box 277">
          <a:extLst>
            <a:ext uri="{FF2B5EF4-FFF2-40B4-BE49-F238E27FC236}">
              <a16:creationId xmlns:a16="http://schemas.microsoft.com/office/drawing/2014/main" id="{00000000-0008-0000-1500-00001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79" name="Text Box 278">
          <a:extLst>
            <a:ext uri="{FF2B5EF4-FFF2-40B4-BE49-F238E27FC236}">
              <a16:creationId xmlns:a16="http://schemas.microsoft.com/office/drawing/2014/main" id="{00000000-0008-0000-1500-00001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0" name="Text Box 279">
          <a:extLst>
            <a:ext uri="{FF2B5EF4-FFF2-40B4-BE49-F238E27FC236}">
              <a16:creationId xmlns:a16="http://schemas.microsoft.com/office/drawing/2014/main" id="{00000000-0008-0000-1500-00001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1" name="Text Box 280">
          <a:extLst>
            <a:ext uri="{FF2B5EF4-FFF2-40B4-BE49-F238E27FC236}">
              <a16:creationId xmlns:a16="http://schemas.microsoft.com/office/drawing/2014/main" id="{00000000-0008-0000-1500-00001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2" name="Text Box 281">
          <a:extLst>
            <a:ext uri="{FF2B5EF4-FFF2-40B4-BE49-F238E27FC236}">
              <a16:creationId xmlns:a16="http://schemas.microsoft.com/office/drawing/2014/main" id="{00000000-0008-0000-1500-00001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3" name="Text Box 282">
          <a:extLst>
            <a:ext uri="{FF2B5EF4-FFF2-40B4-BE49-F238E27FC236}">
              <a16:creationId xmlns:a16="http://schemas.microsoft.com/office/drawing/2014/main" id="{00000000-0008-0000-1500-00001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4" name="Text Box 283">
          <a:extLst>
            <a:ext uri="{FF2B5EF4-FFF2-40B4-BE49-F238E27FC236}">
              <a16:creationId xmlns:a16="http://schemas.microsoft.com/office/drawing/2014/main" id="{00000000-0008-0000-1500-00001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5" name="Text Box 284">
          <a:extLst>
            <a:ext uri="{FF2B5EF4-FFF2-40B4-BE49-F238E27FC236}">
              <a16:creationId xmlns:a16="http://schemas.microsoft.com/office/drawing/2014/main" id="{00000000-0008-0000-1500-00001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6" name="Text Box 285">
          <a:extLst>
            <a:ext uri="{FF2B5EF4-FFF2-40B4-BE49-F238E27FC236}">
              <a16:creationId xmlns:a16="http://schemas.microsoft.com/office/drawing/2014/main" id="{00000000-0008-0000-1500-00001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7" name="Text Box 286">
          <a:extLst>
            <a:ext uri="{FF2B5EF4-FFF2-40B4-BE49-F238E27FC236}">
              <a16:creationId xmlns:a16="http://schemas.microsoft.com/office/drawing/2014/main" id="{00000000-0008-0000-1500-00001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8" name="Text Box 287">
          <a:extLst>
            <a:ext uri="{FF2B5EF4-FFF2-40B4-BE49-F238E27FC236}">
              <a16:creationId xmlns:a16="http://schemas.microsoft.com/office/drawing/2014/main" id="{00000000-0008-0000-1500-00002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89" name="Text Box 288">
          <a:extLst>
            <a:ext uri="{FF2B5EF4-FFF2-40B4-BE49-F238E27FC236}">
              <a16:creationId xmlns:a16="http://schemas.microsoft.com/office/drawing/2014/main" id="{00000000-0008-0000-1500-00002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0" name="Text Box 289">
          <a:extLst>
            <a:ext uri="{FF2B5EF4-FFF2-40B4-BE49-F238E27FC236}">
              <a16:creationId xmlns:a16="http://schemas.microsoft.com/office/drawing/2014/main" id="{00000000-0008-0000-1500-00002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1" name="Text Box 290">
          <a:extLst>
            <a:ext uri="{FF2B5EF4-FFF2-40B4-BE49-F238E27FC236}">
              <a16:creationId xmlns:a16="http://schemas.microsoft.com/office/drawing/2014/main" id="{00000000-0008-0000-1500-00002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2" name="Text Box 291">
          <a:extLst>
            <a:ext uri="{FF2B5EF4-FFF2-40B4-BE49-F238E27FC236}">
              <a16:creationId xmlns:a16="http://schemas.microsoft.com/office/drawing/2014/main" id="{00000000-0008-0000-1500-00002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3" name="Text Box 292">
          <a:extLst>
            <a:ext uri="{FF2B5EF4-FFF2-40B4-BE49-F238E27FC236}">
              <a16:creationId xmlns:a16="http://schemas.microsoft.com/office/drawing/2014/main" id="{00000000-0008-0000-1500-00002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4" name="Text Box 293">
          <a:extLst>
            <a:ext uri="{FF2B5EF4-FFF2-40B4-BE49-F238E27FC236}">
              <a16:creationId xmlns:a16="http://schemas.microsoft.com/office/drawing/2014/main" id="{00000000-0008-0000-1500-00002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5" name="Text Box 294">
          <a:extLst>
            <a:ext uri="{FF2B5EF4-FFF2-40B4-BE49-F238E27FC236}">
              <a16:creationId xmlns:a16="http://schemas.microsoft.com/office/drawing/2014/main" id="{00000000-0008-0000-1500-00002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6" name="Text Box 295">
          <a:extLst>
            <a:ext uri="{FF2B5EF4-FFF2-40B4-BE49-F238E27FC236}">
              <a16:creationId xmlns:a16="http://schemas.microsoft.com/office/drawing/2014/main" id="{00000000-0008-0000-1500-00002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7" name="Text Box 296">
          <a:extLst>
            <a:ext uri="{FF2B5EF4-FFF2-40B4-BE49-F238E27FC236}">
              <a16:creationId xmlns:a16="http://schemas.microsoft.com/office/drawing/2014/main" id="{00000000-0008-0000-1500-00002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8" name="Text Box 297">
          <a:extLst>
            <a:ext uri="{FF2B5EF4-FFF2-40B4-BE49-F238E27FC236}">
              <a16:creationId xmlns:a16="http://schemas.microsoft.com/office/drawing/2014/main" id="{00000000-0008-0000-1500-00002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299" name="Text Box 298">
          <a:extLst>
            <a:ext uri="{FF2B5EF4-FFF2-40B4-BE49-F238E27FC236}">
              <a16:creationId xmlns:a16="http://schemas.microsoft.com/office/drawing/2014/main" id="{00000000-0008-0000-1500-00002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0" name="Text Box 299">
          <a:extLst>
            <a:ext uri="{FF2B5EF4-FFF2-40B4-BE49-F238E27FC236}">
              <a16:creationId xmlns:a16="http://schemas.microsoft.com/office/drawing/2014/main" id="{00000000-0008-0000-1500-00002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1" name="Text Box 300">
          <a:extLst>
            <a:ext uri="{FF2B5EF4-FFF2-40B4-BE49-F238E27FC236}">
              <a16:creationId xmlns:a16="http://schemas.microsoft.com/office/drawing/2014/main" id="{00000000-0008-0000-1500-00002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2" name="Text Box 301">
          <a:extLst>
            <a:ext uri="{FF2B5EF4-FFF2-40B4-BE49-F238E27FC236}">
              <a16:creationId xmlns:a16="http://schemas.microsoft.com/office/drawing/2014/main" id="{00000000-0008-0000-1500-00002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3" name="Text Box 302">
          <a:extLst>
            <a:ext uri="{FF2B5EF4-FFF2-40B4-BE49-F238E27FC236}">
              <a16:creationId xmlns:a16="http://schemas.microsoft.com/office/drawing/2014/main" id="{00000000-0008-0000-1500-00002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4" name="Text Box 303">
          <a:extLst>
            <a:ext uri="{FF2B5EF4-FFF2-40B4-BE49-F238E27FC236}">
              <a16:creationId xmlns:a16="http://schemas.microsoft.com/office/drawing/2014/main" id="{00000000-0008-0000-1500-00003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5" name="Text Box 304">
          <a:extLst>
            <a:ext uri="{FF2B5EF4-FFF2-40B4-BE49-F238E27FC236}">
              <a16:creationId xmlns:a16="http://schemas.microsoft.com/office/drawing/2014/main" id="{00000000-0008-0000-1500-00003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6" name="Text Box 305">
          <a:extLst>
            <a:ext uri="{FF2B5EF4-FFF2-40B4-BE49-F238E27FC236}">
              <a16:creationId xmlns:a16="http://schemas.microsoft.com/office/drawing/2014/main" id="{00000000-0008-0000-1500-00003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7" name="Text Box 306">
          <a:extLst>
            <a:ext uri="{FF2B5EF4-FFF2-40B4-BE49-F238E27FC236}">
              <a16:creationId xmlns:a16="http://schemas.microsoft.com/office/drawing/2014/main" id="{00000000-0008-0000-1500-00003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8" name="Text Box 307">
          <a:extLst>
            <a:ext uri="{FF2B5EF4-FFF2-40B4-BE49-F238E27FC236}">
              <a16:creationId xmlns:a16="http://schemas.microsoft.com/office/drawing/2014/main" id="{00000000-0008-0000-1500-00003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09" name="Text Box 308">
          <a:extLst>
            <a:ext uri="{FF2B5EF4-FFF2-40B4-BE49-F238E27FC236}">
              <a16:creationId xmlns:a16="http://schemas.microsoft.com/office/drawing/2014/main" id="{00000000-0008-0000-1500-00003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0" name="Text Box 309">
          <a:extLst>
            <a:ext uri="{FF2B5EF4-FFF2-40B4-BE49-F238E27FC236}">
              <a16:creationId xmlns:a16="http://schemas.microsoft.com/office/drawing/2014/main" id="{00000000-0008-0000-1500-00003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1" name="Text Box 310">
          <a:extLst>
            <a:ext uri="{FF2B5EF4-FFF2-40B4-BE49-F238E27FC236}">
              <a16:creationId xmlns:a16="http://schemas.microsoft.com/office/drawing/2014/main" id="{00000000-0008-0000-1500-00003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2" name="Text Box 311">
          <a:extLst>
            <a:ext uri="{FF2B5EF4-FFF2-40B4-BE49-F238E27FC236}">
              <a16:creationId xmlns:a16="http://schemas.microsoft.com/office/drawing/2014/main" id="{00000000-0008-0000-1500-00003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3" name="Text Box 312">
          <a:extLst>
            <a:ext uri="{FF2B5EF4-FFF2-40B4-BE49-F238E27FC236}">
              <a16:creationId xmlns:a16="http://schemas.microsoft.com/office/drawing/2014/main" id="{00000000-0008-0000-1500-00003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4" name="Text Box 313">
          <a:extLst>
            <a:ext uri="{FF2B5EF4-FFF2-40B4-BE49-F238E27FC236}">
              <a16:creationId xmlns:a16="http://schemas.microsoft.com/office/drawing/2014/main" id="{00000000-0008-0000-1500-00003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5" name="Text Box 314">
          <a:extLst>
            <a:ext uri="{FF2B5EF4-FFF2-40B4-BE49-F238E27FC236}">
              <a16:creationId xmlns:a16="http://schemas.microsoft.com/office/drawing/2014/main" id="{00000000-0008-0000-1500-00003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6" name="Text Box 315">
          <a:extLst>
            <a:ext uri="{FF2B5EF4-FFF2-40B4-BE49-F238E27FC236}">
              <a16:creationId xmlns:a16="http://schemas.microsoft.com/office/drawing/2014/main" id="{00000000-0008-0000-1500-00003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7" name="Text Box 316">
          <a:extLst>
            <a:ext uri="{FF2B5EF4-FFF2-40B4-BE49-F238E27FC236}">
              <a16:creationId xmlns:a16="http://schemas.microsoft.com/office/drawing/2014/main" id="{00000000-0008-0000-1500-00003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8" name="Text Box 317">
          <a:extLst>
            <a:ext uri="{FF2B5EF4-FFF2-40B4-BE49-F238E27FC236}">
              <a16:creationId xmlns:a16="http://schemas.microsoft.com/office/drawing/2014/main" id="{00000000-0008-0000-1500-00003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19" name="Text Box 318">
          <a:extLst>
            <a:ext uri="{FF2B5EF4-FFF2-40B4-BE49-F238E27FC236}">
              <a16:creationId xmlns:a16="http://schemas.microsoft.com/office/drawing/2014/main" id="{00000000-0008-0000-1500-00003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0" name="Text Box 319">
          <a:extLst>
            <a:ext uri="{FF2B5EF4-FFF2-40B4-BE49-F238E27FC236}">
              <a16:creationId xmlns:a16="http://schemas.microsoft.com/office/drawing/2014/main" id="{00000000-0008-0000-1500-00004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1" name="Text Box 320">
          <a:extLst>
            <a:ext uri="{FF2B5EF4-FFF2-40B4-BE49-F238E27FC236}">
              <a16:creationId xmlns:a16="http://schemas.microsoft.com/office/drawing/2014/main" id="{00000000-0008-0000-1500-00004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2" name="Text Box 321">
          <a:extLst>
            <a:ext uri="{FF2B5EF4-FFF2-40B4-BE49-F238E27FC236}">
              <a16:creationId xmlns:a16="http://schemas.microsoft.com/office/drawing/2014/main" id="{00000000-0008-0000-1500-00004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3" name="Text Box 322">
          <a:extLst>
            <a:ext uri="{FF2B5EF4-FFF2-40B4-BE49-F238E27FC236}">
              <a16:creationId xmlns:a16="http://schemas.microsoft.com/office/drawing/2014/main" id="{00000000-0008-0000-1500-00004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4" name="Text Box 323">
          <a:extLst>
            <a:ext uri="{FF2B5EF4-FFF2-40B4-BE49-F238E27FC236}">
              <a16:creationId xmlns:a16="http://schemas.microsoft.com/office/drawing/2014/main" id="{00000000-0008-0000-1500-00004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5" name="Text Box 324">
          <a:extLst>
            <a:ext uri="{FF2B5EF4-FFF2-40B4-BE49-F238E27FC236}">
              <a16:creationId xmlns:a16="http://schemas.microsoft.com/office/drawing/2014/main" id="{00000000-0008-0000-1500-00004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6" name="Text Box 325">
          <a:extLst>
            <a:ext uri="{FF2B5EF4-FFF2-40B4-BE49-F238E27FC236}">
              <a16:creationId xmlns:a16="http://schemas.microsoft.com/office/drawing/2014/main" id="{00000000-0008-0000-1500-00004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7" name="Text Box 326">
          <a:extLst>
            <a:ext uri="{FF2B5EF4-FFF2-40B4-BE49-F238E27FC236}">
              <a16:creationId xmlns:a16="http://schemas.microsoft.com/office/drawing/2014/main" id="{00000000-0008-0000-1500-00004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8" name="Text Box 327">
          <a:extLst>
            <a:ext uri="{FF2B5EF4-FFF2-40B4-BE49-F238E27FC236}">
              <a16:creationId xmlns:a16="http://schemas.microsoft.com/office/drawing/2014/main" id="{00000000-0008-0000-1500-00004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29" name="Text Box 328">
          <a:extLst>
            <a:ext uri="{FF2B5EF4-FFF2-40B4-BE49-F238E27FC236}">
              <a16:creationId xmlns:a16="http://schemas.microsoft.com/office/drawing/2014/main" id="{00000000-0008-0000-1500-00004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0" name="Text Box 329">
          <a:extLst>
            <a:ext uri="{FF2B5EF4-FFF2-40B4-BE49-F238E27FC236}">
              <a16:creationId xmlns:a16="http://schemas.microsoft.com/office/drawing/2014/main" id="{00000000-0008-0000-1500-00004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1" name="Text Box 330">
          <a:extLst>
            <a:ext uri="{FF2B5EF4-FFF2-40B4-BE49-F238E27FC236}">
              <a16:creationId xmlns:a16="http://schemas.microsoft.com/office/drawing/2014/main" id="{00000000-0008-0000-1500-00004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2" name="Text Box 331">
          <a:extLst>
            <a:ext uri="{FF2B5EF4-FFF2-40B4-BE49-F238E27FC236}">
              <a16:creationId xmlns:a16="http://schemas.microsoft.com/office/drawing/2014/main" id="{00000000-0008-0000-1500-00004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3" name="Text Box 332">
          <a:extLst>
            <a:ext uri="{FF2B5EF4-FFF2-40B4-BE49-F238E27FC236}">
              <a16:creationId xmlns:a16="http://schemas.microsoft.com/office/drawing/2014/main" id="{00000000-0008-0000-1500-00004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4" name="Text Box 333">
          <a:extLst>
            <a:ext uri="{FF2B5EF4-FFF2-40B4-BE49-F238E27FC236}">
              <a16:creationId xmlns:a16="http://schemas.microsoft.com/office/drawing/2014/main" id="{00000000-0008-0000-1500-00004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5" name="Text Box 334">
          <a:extLst>
            <a:ext uri="{FF2B5EF4-FFF2-40B4-BE49-F238E27FC236}">
              <a16:creationId xmlns:a16="http://schemas.microsoft.com/office/drawing/2014/main" id="{00000000-0008-0000-1500-00004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6" name="Text Box 335">
          <a:extLst>
            <a:ext uri="{FF2B5EF4-FFF2-40B4-BE49-F238E27FC236}">
              <a16:creationId xmlns:a16="http://schemas.microsoft.com/office/drawing/2014/main" id="{00000000-0008-0000-1500-00005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7" name="Text Box 336">
          <a:extLst>
            <a:ext uri="{FF2B5EF4-FFF2-40B4-BE49-F238E27FC236}">
              <a16:creationId xmlns:a16="http://schemas.microsoft.com/office/drawing/2014/main" id="{00000000-0008-0000-1500-00005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8" name="Text Box 337">
          <a:extLst>
            <a:ext uri="{FF2B5EF4-FFF2-40B4-BE49-F238E27FC236}">
              <a16:creationId xmlns:a16="http://schemas.microsoft.com/office/drawing/2014/main" id="{00000000-0008-0000-1500-00005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39" name="Text Box 338">
          <a:extLst>
            <a:ext uri="{FF2B5EF4-FFF2-40B4-BE49-F238E27FC236}">
              <a16:creationId xmlns:a16="http://schemas.microsoft.com/office/drawing/2014/main" id="{00000000-0008-0000-1500-00005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0" name="Text Box 339">
          <a:extLst>
            <a:ext uri="{FF2B5EF4-FFF2-40B4-BE49-F238E27FC236}">
              <a16:creationId xmlns:a16="http://schemas.microsoft.com/office/drawing/2014/main" id="{00000000-0008-0000-1500-00005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1" name="Text Box 340">
          <a:extLst>
            <a:ext uri="{FF2B5EF4-FFF2-40B4-BE49-F238E27FC236}">
              <a16:creationId xmlns:a16="http://schemas.microsoft.com/office/drawing/2014/main" id="{00000000-0008-0000-1500-00005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2" name="Text Box 341">
          <a:extLst>
            <a:ext uri="{FF2B5EF4-FFF2-40B4-BE49-F238E27FC236}">
              <a16:creationId xmlns:a16="http://schemas.microsoft.com/office/drawing/2014/main" id="{00000000-0008-0000-1500-00005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3" name="Text Box 342">
          <a:extLst>
            <a:ext uri="{FF2B5EF4-FFF2-40B4-BE49-F238E27FC236}">
              <a16:creationId xmlns:a16="http://schemas.microsoft.com/office/drawing/2014/main" id="{00000000-0008-0000-1500-00005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4" name="Text Box 343">
          <a:extLst>
            <a:ext uri="{FF2B5EF4-FFF2-40B4-BE49-F238E27FC236}">
              <a16:creationId xmlns:a16="http://schemas.microsoft.com/office/drawing/2014/main" id="{00000000-0008-0000-1500-00005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5" name="Text Box 344">
          <a:extLst>
            <a:ext uri="{FF2B5EF4-FFF2-40B4-BE49-F238E27FC236}">
              <a16:creationId xmlns:a16="http://schemas.microsoft.com/office/drawing/2014/main" id="{00000000-0008-0000-1500-00005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6" name="Text Box 345">
          <a:extLst>
            <a:ext uri="{FF2B5EF4-FFF2-40B4-BE49-F238E27FC236}">
              <a16:creationId xmlns:a16="http://schemas.microsoft.com/office/drawing/2014/main" id="{00000000-0008-0000-1500-00005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7" name="Text Box 346">
          <a:extLst>
            <a:ext uri="{FF2B5EF4-FFF2-40B4-BE49-F238E27FC236}">
              <a16:creationId xmlns:a16="http://schemas.microsoft.com/office/drawing/2014/main" id="{00000000-0008-0000-1500-00005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8" name="Text Box 347">
          <a:extLst>
            <a:ext uri="{FF2B5EF4-FFF2-40B4-BE49-F238E27FC236}">
              <a16:creationId xmlns:a16="http://schemas.microsoft.com/office/drawing/2014/main" id="{00000000-0008-0000-1500-00005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49" name="Text Box 348">
          <a:extLst>
            <a:ext uri="{FF2B5EF4-FFF2-40B4-BE49-F238E27FC236}">
              <a16:creationId xmlns:a16="http://schemas.microsoft.com/office/drawing/2014/main" id="{00000000-0008-0000-1500-00005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0" name="Text Box 349">
          <a:extLst>
            <a:ext uri="{FF2B5EF4-FFF2-40B4-BE49-F238E27FC236}">
              <a16:creationId xmlns:a16="http://schemas.microsoft.com/office/drawing/2014/main" id="{00000000-0008-0000-1500-00005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1" name="Text Box 350">
          <a:extLst>
            <a:ext uri="{FF2B5EF4-FFF2-40B4-BE49-F238E27FC236}">
              <a16:creationId xmlns:a16="http://schemas.microsoft.com/office/drawing/2014/main" id="{00000000-0008-0000-1500-00005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2" name="Text Box 351">
          <a:extLst>
            <a:ext uri="{FF2B5EF4-FFF2-40B4-BE49-F238E27FC236}">
              <a16:creationId xmlns:a16="http://schemas.microsoft.com/office/drawing/2014/main" id="{00000000-0008-0000-1500-00006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3" name="Text Box 352">
          <a:extLst>
            <a:ext uri="{FF2B5EF4-FFF2-40B4-BE49-F238E27FC236}">
              <a16:creationId xmlns:a16="http://schemas.microsoft.com/office/drawing/2014/main" id="{00000000-0008-0000-1500-00006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4" name="Text Box 353">
          <a:extLst>
            <a:ext uri="{FF2B5EF4-FFF2-40B4-BE49-F238E27FC236}">
              <a16:creationId xmlns:a16="http://schemas.microsoft.com/office/drawing/2014/main" id="{00000000-0008-0000-1500-00006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5" name="Text Box 354">
          <a:extLst>
            <a:ext uri="{FF2B5EF4-FFF2-40B4-BE49-F238E27FC236}">
              <a16:creationId xmlns:a16="http://schemas.microsoft.com/office/drawing/2014/main" id="{00000000-0008-0000-1500-00006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6" name="Text Box 355">
          <a:extLst>
            <a:ext uri="{FF2B5EF4-FFF2-40B4-BE49-F238E27FC236}">
              <a16:creationId xmlns:a16="http://schemas.microsoft.com/office/drawing/2014/main" id="{00000000-0008-0000-1500-00006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7" name="Text Box 356">
          <a:extLst>
            <a:ext uri="{FF2B5EF4-FFF2-40B4-BE49-F238E27FC236}">
              <a16:creationId xmlns:a16="http://schemas.microsoft.com/office/drawing/2014/main" id="{00000000-0008-0000-1500-00006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8" name="Text Box 357">
          <a:extLst>
            <a:ext uri="{FF2B5EF4-FFF2-40B4-BE49-F238E27FC236}">
              <a16:creationId xmlns:a16="http://schemas.microsoft.com/office/drawing/2014/main" id="{00000000-0008-0000-1500-00006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59" name="Text Box 358">
          <a:extLst>
            <a:ext uri="{FF2B5EF4-FFF2-40B4-BE49-F238E27FC236}">
              <a16:creationId xmlns:a16="http://schemas.microsoft.com/office/drawing/2014/main" id="{00000000-0008-0000-1500-00006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0" name="Text Box 359">
          <a:extLst>
            <a:ext uri="{FF2B5EF4-FFF2-40B4-BE49-F238E27FC236}">
              <a16:creationId xmlns:a16="http://schemas.microsoft.com/office/drawing/2014/main" id="{00000000-0008-0000-1500-00006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1" name="Text Box 360">
          <a:extLst>
            <a:ext uri="{FF2B5EF4-FFF2-40B4-BE49-F238E27FC236}">
              <a16:creationId xmlns:a16="http://schemas.microsoft.com/office/drawing/2014/main" id="{00000000-0008-0000-1500-00006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2" name="Text Box 361">
          <a:extLst>
            <a:ext uri="{FF2B5EF4-FFF2-40B4-BE49-F238E27FC236}">
              <a16:creationId xmlns:a16="http://schemas.microsoft.com/office/drawing/2014/main" id="{00000000-0008-0000-1500-00006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3" name="Text Box 362">
          <a:extLst>
            <a:ext uri="{FF2B5EF4-FFF2-40B4-BE49-F238E27FC236}">
              <a16:creationId xmlns:a16="http://schemas.microsoft.com/office/drawing/2014/main" id="{00000000-0008-0000-1500-00006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4" name="Text Box 363">
          <a:extLst>
            <a:ext uri="{FF2B5EF4-FFF2-40B4-BE49-F238E27FC236}">
              <a16:creationId xmlns:a16="http://schemas.microsoft.com/office/drawing/2014/main" id="{00000000-0008-0000-1500-00006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5" name="Text Box 364">
          <a:extLst>
            <a:ext uri="{FF2B5EF4-FFF2-40B4-BE49-F238E27FC236}">
              <a16:creationId xmlns:a16="http://schemas.microsoft.com/office/drawing/2014/main" id="{00000000-0008-0000-1500-00006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6" name="Text Box 365">
          <a:extLst>
            <a:ext uri="{FF2B5EF4-FFF2-40B4-BE49-F238E27FC236}">
              <a16:creationId xmlns:a16="http://schemas.microsoft.com/office/drawing/2014/main" id="{00000000-0008-0000-1500-00006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7" name="Text Box 366">
          <a:extLst>
            <a:ext uri="{FF2B5EF4-FFF2-40B4-BE49-F238E27FC236}">
              <a16:creationId xmlns:a16="http://schemas.microsoft.com/office/drawing/2014/main" id="{00000000-0008-0000-1500-00006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8" name="Text Box 367">
          <a:extLst>
            <a:ext uri="{FF2B5EF4-FFF2-40B4-BE49-F238E27FC236}">
              <a16:creationId xmlns:a16="http://schemas.microsoft.com/office/drawing/2014/main" id="{00000000-0008-0000-1500-00007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69" name="Text Box 368">
          <a:extLst>
            <a:ext uri="{FF2B5EF4-FFF2-40B4-BE49-F238E27FC236}">
              <a16:creationId xmlns:a16="http://schemas.microsoft.com/office/drawing/2014/main" id="{00000000-0008-0000-1500-00007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0" name="Text Box 369">
          <a:extLst>
            <a:ext uri="{FF2B5EF4-FFF2-40B4-BE49-F238E27FC236}">
              <a16:creationId xmlns:a16="http://schemas.microsoft.com/office/drawing/2014/main" id="{00000000-0008-0000-1500-00007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1" name="Text Box 370">
          <a:extLst>
            <a:ext uri="{FF2B5EF4-FFF2-40B4-BE49-F238E27FC236}">
              <a16:creationId xmlns:a16="http://schemas.microsoft.com/office/drawing/2014/main" id="{00000000-0008-0000-1500-00007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2" name="Text Box 371">
          <a:extLst>
            <a:ext uri="{FF2B5EF4-FFF2-40B4-BE49-F238E27FC236}">
              <a16:creationId xmlns:a16="http://schemas.microsoft.com/office/drawing/2014/main" id="{00000000-0008-0000-1500-00007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3" name="Text Box 372">
          <a:extLst>
            <a:ext uri="{FF2B5EF4-FFF2-40B4-BE49-F238E27FC236}">
              <a16:creationId xmlns:a16="http://schemas.microsoft.com/office/drawing/2014/main" id="{00000000-0008-0000-1500-00007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4" name="Text Box 373">
          <a:extLst>
            <a:ext uri="{FF2B5EF4-FFF2-40B4-BE49-F238E27FC236}">
              <a16:creationId xmlns:a16="http://schemas.microsoft.com/office/drawing/2014/main" id="{00000000-0008-0000-1500-00007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5" name="Text Box 374">
          <a:extLst>
            <a:ext uri="{FF2B5EF4-FFF2-40B4-BE49-F238E27FC236}">
              <a16:creationId xmlns:a16="http://schemas.microsoft.com/office/drawing/2014/main" id="{00000000-0008-0000-1500-00007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6" name="Text Box 375">
          <a:extLst>
            <a:ext uri="{FF2B5EF4-FFF2-40B4-BE49-F238E27FC236}">
              <a16:creationId xmlns:a16="http://schemas.microsoft.com/office/drawing/2014/main" id="{00000000-0008-0000-1500-00007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7" name="Text Box 376">
          <a:extLst>
            <a:ext uri="{FF2B5EF4-FFF2-40B4-BE49-F238E27FC236}">
              <a16:creationId xmlns:a16="http://schemas.microsoft.com/office/drawing/2014/main" id="{00000000-0008-0000-1500-00007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8" name="Text Box 377">
          <a:extLst>
            <a:ext uri="{FF2B5EF4-FFF2-40B4-BE49-F238E27FC236}">
              <a16:creationId xmlns:a16="http://schemas.microsoft.com/office/drawing/2014/main" id="{00000000-0008-0000-1500-00007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79" name="Text Box 378">
          <a:extLst>
            <a:ext uri="{FF2B5EF4-FFF2-40B4-BE49-F238E27FC236}">
              <a16:creationId xmlns:a16="http://schemas.microsoft.com/office/drawing/2014/main" id="{00000000-0008-0000-1500-00007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0" name="Text Box 379">
          <a:extLst>
            <a:ext uri="{FF2B5EF4-FFF2-40B4-BE49-F238E27FC236}">
              <a16:creationId xmlns:a16="http://schemas.microsoft.com/office/drawing/2014/main" id="{00000000-0008-0000-1500-00007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1" name="Text Box 380">
          <a:extLst>
            <a:ext uri="{FF2B5EF4-FFF2-40B4-BE49-F238E27FC236}">
              <a16:creationId xmlns:a16="http://schemas.microsoft.com/office/drawing/2014/main" id="{00000000-0008-0000-1500-00007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2" name="Text Box 381">
          <a:extLst>
            <a:ext uri="{FF2B5EF4-FFF2-40B4-BE49-F238E27FC236}">
              <a16:creationId xmlns:a16="http://schemas.microsoft.com/office/drawing/2014/main" id="{00000000-0008-0000-1500-00007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3" name="Text Box 382">
          <a:extLst>
            <a:ext uri="{FF2B5EF4-FFF2-40B4-BE49-F238E27FC236}">
              <a16:creationId xmlns:a16="http://schemas.microsoft.com/office/drawing/2014/main" id="{00000000-0008-0000-1500-00007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4" name="Text Box 383">
          <a:extLst>
            <a:ext uri="{FF2B5EF4-FFF2-40B4-BE49-F238E27FC236}">
              <a16:creationId xmlns:a16="http://schemas.microsoft.com/office/drawing/2014/main" id="{00000000-0008-0000-1500-00008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5" name="Text Box 384">
          <a:extLst>
            <a:ext uri="{FF2B5EF4-FFF2-40B4-BE49-F238E27FC236}">
              <a16:creationId xmlns:a16="http://schemas.microsoft.com/office/drawing/2014/main" id="{00000000-0008-0000-1500-00008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6" name="Text Box 385">
          <a:extLst>
            <a:ext uri="{FF2B5EF4-FFF2-40B4-BE49-F238E27FC236}">
              <a16:creationId xmlns:a16="http://schemas.microsoft.com/office/drawing/2014/main" id="{00000000-0008-0000-1500-00008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7" name="Text Box 386">
          <a:extLst>
            <a:ext uri="{FF2B5EF4-FFF2-40B4-BE49-F238E27FC236}">
              <a16:creationId xmlns:a16="http://schemas.microsoft.com/office/drawing/2014/main" id="{00000000-0008-0000-1500-00008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8" name="Text Box 387">
          <a:extLst>
            <a:ext uri="{FF2B5EF4-FFF2-40B4-BE49-F238E27FC236}">
              <a16:creationId xmlns:a16="http://schemas.microsoft.com/office/drawing/2014/main" id="{00000000-0008-0000-1500-00008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89" name="Text Box 388">
          <a:extLst>
            <a:ext uri="{FF2B5EF4-FFF2-40B4-BE49-F238E27FC236}">
              <a16:creationId xmlns:a16="http://schemas.microsoft.com/office/drawing/2014/main" id="{00000000-0008-0000-1500-00008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0" name="Text Box 389">
          <a:extLst>
            <a:ext uri="{FF2B5EF4-FFF2-40B4-BE49-F238E27FC236}">
              <a16:creationId xmlns:a16="http://schemas.microsoft.com/office/drawing/2014/main" id="{00000000-0008-0000-1500-00008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1" name="Text Box 390">
          <a:extLst>
            <a:ext uri="{FF2B5EF4-FFF2-40B4-BE49-F238E27FC236}">
              <a16:creationId xmlns:a16="http://schemas.microsoft.com/office/drawing/2014/main" id="{00000000-0008-0000-1500-00008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2" name="Text Box 391">
          <a:extLst>
            <a:ext uri="{FF2B5EF4-FFF2-40B4-BE49-F238E27FC236}">
              <a16:creationId xmlns:a16="http://schemas.microsoft.com/office/drawing/2014/main" id="{00000000-0008-0000-1500-00008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3" name="Text Box 392">
          <a:extLst>
            <a:ext uri="{FF2B5EF4-FFF2-40B4-BE49-F238E27FC236}">
              <a16:creationId xmlns:a16="http://schemas.microsoft.com/office/drawing/2014/main" id="{00000000-0008-0000-1500-00008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4" name="Text Box 393">
          <a:extLst>
            <a:ext uri="{FF2B5EF4-FFF2-40B4-BE49-F238E27FC236}">
              <a16:creationId xmlns:a16="http://schemas.microsoft.com/office/drawing/2014/main" id="{00000000-0008-0000-1500-00008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5" name="Text Box 394">
          <a:extLst>
            <a:ext uri="{FF2B5EF4-FFF2-40B4-BE49-F238E27FC236}">
              <a16:creationId xmlns:a16="http://schemas.microsoft.com/office/drawing/2014/main" id="{00000000-0008-0000-1500-00008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6" name="Text Box 395">
          <a:extLst>
            <a:ext uri="{FF2B5EF4-FFF2-40B4-BE49-F238E27FC236}">
              <a16:creationId xmlns:a16="http://schemas.microsoft.com/office/drawing/2014/main" id="{00000000-0008-0000-1500-00008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7" name="Text Box 396">
          <a:extLst>
            <a:ext uri="{FF2B5EF4-FFF2-40B4-BE49-F238E27FC236}">
              <a16:creationId xmlns:a16="http://schemas.microsoft.com/office/drawing/2014/main" id="{00000000-0008-0000-1500-00008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8" name="Text Box 397">
          <a:extLst>
            <a:ext uri="{FF2B5EF4-FFF2-40B4-BE49-F238E27FC236}">
              <a16:creationId xmlns:a16="http://schemas.microsoft.com/office/drawing/2014/main" id="{00000000-0008-0000-1500-00008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399" name="Text Box 398">
          <a:extLst>
            <a:ext uri="{FF2B5EF4-FFF2-40B4-BE49-F238E27FC236}">
              <a16:creationId xmlns:a16="http://schemas.microsoft.com/office/drawing/2014/main" id="{00000000-0008-0000-1500-00008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0" name="Text Box 399">
          <a:extLst>
            <a:ext uri="{FF2B5EF4-FFF2-40B4-BE49-F238E27FC236}">
              <a16:creationId xmlns:a16="http://schemas.microsoft.com/office/drawing/2014/main" id="{00000000-0008-0000-1500-00009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1" name="Text Box 400">
          <a:extLst>
            <a:ext uri="{FF2B5EF4-FFF2-40B4-BE49-F238E27FC236}">
              <a16:creationId xmlns:a16="http://schemas.microsoft.com/office/drawing/2014/main" id="{00000000-0008-0000-1500-00009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2" name="Text Box 401">
          <a:extLst>
            <a:ext uri="{FF2B5EF4-FFF2-40B4-BE49-F238E27FC236}">
              <a16:creationId xmlns:a16="http://schemas.microsoft.com/office/drawing/2014/main" id="{00000000-0008-0000-1500-00009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3" name="Text Box 402">
          <a:extLst>
            <a:ext uri="{FF2B5EF4-FFF2-40B4-BE49-F238E27FC236}">
              <a16:creationId xmlns:a16="http://schemas.microsoft.com/office/drawing/2014/main" id="{00000000-0008-0000-1500-00009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4" name="Text Box 403">
          <a:extLst>
            <a:ext uri="{FF2B5EF4-FFF2-40B4-BE49-F238E27FC236}">
              <a16:creationId xmlns:a16="http://schemas.microsoft.com/office/drawing/2014/main" id="{00000000-0008-0000-1500-00009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5" name="Text Box 404">
          <a:extLst>
            <a:ext uri="{FF2B5EF4-FFF2-40B4-BE49-F238E27FC236}">
              <a16:creationId xmlns:a16="http://schemas.microsoft.com/office/drawing/2014/main" id="{00000000-0008-0000-1500-00009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6" name="Text Box 405">
          <a:extLst>
            <a:ext uri="{FF2B5EF4-FFF2-40B4-BE49-F238E27FC236}">
              <a16:creationId xmlns:a16="http://schemas.microsoft.com/office/drawing/2014/main" id="{00000000-0008-0000-1500-00009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7" name="Text Box 406">
          <a:extLst>
            <a:ext uri="{FF2B5EF4-FFF2-40B4-BE49-F238E27FC236}">
              <a16:creationId xmlns:a16="http://schemas.microsoft.com/office/drawing/2014/main" id="{00000000-0008-0000-1500-00009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8" name="Text Box 407">
          <a:extLst>
            <a:ext uri="{FF2B5EF4-FFF2-40B4-BE49-F238E27FC236}">
              <a16:creationId xmlns:a16="http://schemas.microsoft.com/office/drawing/2014/main" id="{00000000-0008-0000-1500-00009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09" name="Text Box 408">
          <a:extLst>
            <a:ext uri="{FF2B5EF4-FFF2-40B4-BE49-F238E27FC236}">
              <a16:creationId xmlns:a16="http://schemas.microsoft.com/office/drawing/2014/main" id="{00000000-0008-0000-1500-00009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0" name="Text Box 409">
          <a:extLst>
            <a:ext uri="{FF2B5EF4-FFF2-40B4-BE49-F238E27FC236}">
              <a16:creationId xmlns:a16="http://schemas.microsoft.com/office/drawing/2014/main" id="{00000000-0008-0000-1500-00009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1" name="Text Box 410">
          <a:extLst>
            <a:ext uri="{FF2B5EF4-FFF2-40B4-BE49-F238E27FC236}">
              <a16:creationId xmlns:a16="http://schemas.microsoft.com/office/drawing/2014/main" id="{00000000-0008-0000-1500-00009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2" name="Text Box 411">
          <a:extLst>
            <a:ext uri="{FF2B5EF4-FFF2-40B4-BE49-F238E27FC236}">
              <a16:creationId xmlns:a16="http://schemas.microsoft.com/office/drawing/2014/main" id="{00000000-0008-0000-1500-00009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3" name="Text Box 412">
          <a:extLst>
            <a:ext uri="{FF2B5EF4-FFF2-40B4-BE49-F238E27FC236}">
              <a16:creationId xmlns:a16="http://schemas.microsoft.com/office/drawing/2014/main" id="{00000000-0008-0000-1500-00009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4" name="Text Box 413">
          <a:extLst>
            <a:ext uri="{FF2B5EF4-FFF2-40B4-BE49-F238E27FC236}">
              <a16:creationId xmlns:a16="http://schemas.microsoft.com/office/drawing/2014/main" id="{00000000-0008-0000-1500-00009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5" name="Text Box 414">
          <a:extLst>
            <a:ext uri="{FF2B5EF4-FFF2-40B4-BE49-F238E27FC236}">
              <a16:creationId xmlns:a16="http://schemas.microsoft.com/office/drawing/2014/main" id="{00000000-0008-0000-1500-00009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6" name="Text Box 415">
          <a:extLst>
            <a:ext uri="{FF2B5EF4-FFF2-40B4-BE49-F238E27FC236}">
              <a16:creationId xmlns:a16="http://schemas.microsoft.com/office/drawing/2014/main" id="{00000000-0008-0000-1500-0000A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7" name="Text Box 416">
          <a:extLst>
            <a:ext uri="{FF2B5EF4-FFF2-40B4-BE49-F238E27FC236}">
              <a16:creationId xmlns:a16="http://schemas.microsoft.com/office/drawing/2014/main" id="{00000000-0008-0000-1500-0000A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8" name="Text Box 417">
          <a:extLst>
            <a:ext uri="{FF2B5EF4-FFF2-40B4-BE49-F238E27FC236}">
              <a16:creationId xmlns:a16="http://schemas.microsoft.com/office/drawing/2014/main" id="{00000000-0008-0000-1500-0000A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19" name="Text Box 418">
          <a:extLst>
            <a:ext uri="{FF2B5EF4-FFF2-40B4-BE49-F238E27FC236}">
              <a16:creationId xmlns:a16="http://schemas.microsoft.com/office/drawing/2014/main" id="{00000000-0008-0000-1500-0000A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0" name="Text Box 419">
          <a:extLst>
            <a:ext uri="{FF2B5EF4-FFF2-40B4-BE49-F238E27FC236}">
              <a16:creationId xmlns:a16="http://schemas.microsoft.com/office/drawing/2014/main" id="{00000000-0008-0000-1500-0000A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1" name="Text Box 420">
          <a:extLst>
            <a:ext uri="{FF2B5EF4-FFF2-40B4-BE49-F238E27FC236}">
              <a16:creationId xmlns:a16="http://schemas.microsoft.com/office/drawing/2014/main" id="{00000000-0008-0000-1500-0000A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2" name="Text Box 421">
          <a:extLst>
            <a:ext uri="{FF2B5EF4-FFF2-40B4-BE49-F238E27FC236}">
              <a16:creationId xmlns:a16="http://schemas.microsoft.com/office/drawing/2014/main" id="{00000000-0008-0000-1500-0000A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3" name="Text Box 422">
          <a:extLst>
            <a:ext uri="{FF2B5EF4-FFF2-40B4-BE49-F238E27FC236}">
              <a16:creationId xmlns:a16="http://schemas.microsoft.com/office/drawing/2014/main" id="{00000000-0008-0000-1500-0000A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4" name="Text Box 423">
          <a:extLst>
            <a:ext uri="{FF2B5EF4-FFF2-40B4-BE49-F238E27FC236}">
              <a16:creationId xmlns:a16="http://schemas.microsoft.com/office/drawing/2014/main" id="{00000000-0008-0000-1500-0000A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5" name="Text Box 424">
          <a:extLst>
            <a:ext uri="{FF2B5EF4-FFF2-40B4-BE49-F238E27FC236}">
              <a16:creationId xmlns:a16="http://schemas.microsoft.com/office/drawing/2014/main" id="{00000000-0008-0000-1500-0000A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6" name="Text Box 425">
          <a:extLst>
            <a:ext uri="{FF2B5EF4-FFF2-40B4-BE49-F238E27FC236}">
              <a16:creationId xmlns:a16="http://schemas.microsoft.com/office/drawing/2014/main" id="{00000000-0008-0000-1500-0000A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7" name="Text Box 426">
          <a:extLst>
            <a:ext uri="{FF2B5EF4-FFF2-40B4-BE49-F238E27FC236}">
              <a16:creationId xmlns:a16="http://schemas.microsoft.com/office/drawing/2014/main" id="{00000000-0008-0000-1500-0000A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8" name="Text Box 427">
          <a:extLst>
            <a:ext uri="{FF2B5EF4-FFF2-40B4-BE49-F238E27FC236}">
              <a16:creationId xmlns:a16="http://schemas.microsoft.com/office/drawing/2014/main" id="{00000000-0008-0000-1500-0000A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29" name="Text Box 428">
          <a:extLst>
            <a:ext uri="{FF2B5EF4-FFF2-40B4-BE49-F238E27FC236}">
              <a16:creationId xmlns:a16="http://schemas.microsoft.com/office/drawing/2014/main" id="{00000000-0008-0000-1500-0000A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0" name="Text Box 429">
          <a:extLst>
            <a:ext uri="{FF2B5EF4-FFF2-40B4-BE49-F238E27FC236}">
              <a16:creationId xmlns:a16="http://schemas.microsoft.com/office/drawing/2014/main" id="{00000000-0008-0000-1500-0000A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1" name="Text Box 430">
          <a:extLst>
            <a:ext uri="{FF2B5EF4-FFF2-40B4-BE49-F238E27FC236}">
              <a16:creationId xmlns:a16="http://schemas.microsoft.com/office/drawing/2014/main" id="{00000000-0008-0000-1500-0000A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2" name="Text Box 431">
          <a:extLst>
            <a:ext uri="{FF2B5EF4-FFF2-40B4-BE49-F238E27FC236}">
              <a16:creationId xmlns:a16="http://schemas.microsoft.com/office/drawing/2014/main" id="{00000000-0008-0000-1500-0000B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3" name="Text Box 432">
          <a:extLst>
            <a:ext uri="{FF2B5EF4-FFF2-40B4-BE49-F238E27FC236}">
              <a16:creationId xmlns:a16="http://schemas.microsoft.com/office/drawing/2014/main" id="{00000000-0008-0000-1500-0000B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4" name="Text Box 433">
          <a:extLst>
            <a:ext uri="{FF2B5EF4-FFF2-40B4-BE49-F238E27FC236}">
              <a16:creationId xmlns:a16="http://schemas.microsoft.com/office/drawing/2014/main" id="{00000000-0008-0000-1500-0000B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5" name="Text Box 434">
          <a:extLst>
            <a:ext uri="{FF2B5EF4-FFF2-40B4-BE49-F238E27FC236}">
              <a16:creationId xmlns:a16="http://schemas.microsoft.com/office/drawing/2014/main" id="{00000000-0008-0000-1500-0000B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6" name="Text Box 435">
          <a:extLst>
            <a:ext uri="{FF2B5EF4-FFF2-40B4-BE49-F238E27FC236}">
              <a16:creationId xmlns:a16="http://schemas.microsoft.com/office/drawing/2014/main" id="{00000000-0008-0000-1500-0000B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7" name="Text Box 436">
          <a:extLst>
            <a:ext uri="{FF2B5EF4-FFF2-40B4-BE49-F238E27FC236}">
              <a16:creationId xmlns:a16="http://schemas.microsoft.com/office/drawing/2014/main" id="{00000000-0008-0000-1500-0000B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8" name="Text Box 437">
          <a:extLst>
            <a:ext uri="{FF2B5EF4-FFF2-40B4-BE49-F238E27FC236}">
              <a16:creationId xmlns:a16="http://schemas.microsoft.com/office/drawing/2014/main" id="{00000000-0008-0000-1500-0000B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39" name="Text Box 438">
          <a:extLst>
            <a:ext uri="{FF2B5EF4-FFF2-40B4-BE49-F238E27FC236}">
              <a16:creationId xmlns:a16="http://schemas.microsoft.com/office/drawing/2014/main" id="{00000000-0008-0000-1500-0000B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0" name="Text Box 439">
          <a:extLst>
            <a:ext uri="{FF2B5EF4-FFF2-40B4-BE49-F238E27FC236}">
              <a16:creationId xmlns:a16="http://schemas.microsoft.com/office/drawing/2014/main" id="{00000000-0008-0000-1500-0000B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1" name="Text Box 440">
          <a:extLst>
            <a:ext uri="{FF2B5EF4-FFF2-40B4-BE49-F238E27FC236}">
              <a16:creationId xmlns:a16="http://schemas.microsoft.com/office/drawing/2014/main" id="{00000000-0008-0000-1500-0000B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2" name="Text Box 441">
          <a:extLst>
            <a:ext uri="{FF2B5EF4-FFF2-40B4-BE49-F238E27FC236}">
              <a16:creationId xmlns:a16="http://schemas.microsoft.com/office/drawing/2014/main" id="{00000000-0008-0000-1500-0000B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3" name="Text Box 442">
          <a:extLst>
            <a:ext uri="{FF2B5EF4-FFF2-40B4-BE49-F238E27FC236}">
              <a16:creationId xmlns:a16="http://schemas.microsoft.com/office/drawing/2014/main" id="{00000000-0008-0000-1500-0000B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4" name="Text Box 443">
          <a:extLst>
            <a:ext uri="{FF2B5EF4-FFF2-40B4-BE49-F238E27FC236}">
              <a16:creationId xmlns:a16="http://schemas.microsoft.com/office/drawing/2014/main" id="{00000000-0008-0000-1500-0000B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5" name="Text Box 444">
          <a:extLst>
            <a:ext uri="{FF2B5EF4-FFF2-40B4-BE49-F238E27FC236}">
              <a16:creationId xmlns:a16="http://schemas.microsoft.com/office/drawing/2014/main" id="{00000000-0008-0000-1500-0000B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6" name="Text Box 445">
          <a:extLst>
            <a:ext uri="{FF2B5EF4-FFF2-40B4-BE49-F238E27FC236}">
              <a16:creationId xmlns:a16="http://schemas.microsoft.com/office/drawing/2014/main" id="{00000000-0008-0000-1500-0000B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7" name="Text Box 446">
          <a:extLst>
            <a:ext uri="{FF2B5EF4-FFF2-40B4-BE49-F238E27FC236}">
              <a16:creationId xmlns:a16="http://schemas.microsoft.com/office/drawing/2014/main" id="{00000000-0008-0000-1500-0000B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8" name="Text Box 447">
          <a:extLst>
            <a:ext uri="{FF2B5EF4-FFF2-40B4-BE49-F238E27FC236}">
              <a16:creationId xmlns:a16="http://schemas.microsoft.com/office/drawing/2014/main" id="{00000000-0008-0000-1500-0000C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49" name="Text Box 448">
          <a:extLst>
            <a:ext uri="{FF2B5EF4-FFF2-40B4-BE49-F238E27FC236}">
              <a16:creationId xmlns:a16="http://schemas.microsoft.com/office/drawing/2014/main" id="{00000000-0008-0000-1500-0000C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0" name="Text Box 449">
          <a:extLst>
            <a:ext uri="{FF2B5EF4-FFF2-40B4-BE49-F238E27FC236}">
              <a16:creationId xmlns:a16="http://schemas.microsoft.com/office/drawing/2014/main" id="{00000000-0008-0000-1500-0000C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1" name="Text Box 450">
          <a:extLst>
            <a:ext uri="{FF2B5EF4-FFF2-40B4-BE49-F238E27FC236}">
              <a16:creationId xmlns:a16="http://schemas.microsoft.com/office/drawing/2014/main" id="{00000000-0008-0000-1500-0000C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2" name="Text Box 451">
          <a:extLst>
            <a:ext uri="{FF2B5EF4-FFF2-40B4-BE49-F238E27FC236}">
              <a16:creationId xmlns:a16="http://schemas.microsoft.com/office/drawing/2014/main" id="{00000000-0008-0000-1500-0000C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3" name="Text Box 452">
          <a:extLst>
            <a:ext uri="{FF2B5EF4-FFF2-40B4-BE49-F238E27FC236}">
              <a16:creationId xmlns:a16="http://schemas.microsoft.com/office/drawing/2014/main" id="{00000000-0008-0000-1500-0000C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4" name="Text Box 453">
          <a:extLst>
            <a:ext uri="{FF2B5EF4-FFF2-40B4-BE49-F238E27FC236}">
              <a16:creationId xmlns:a16="http://schemas.microsoft.com/office/drawing/2014/main" id="{00000000-0008-0000-1500-0000C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5" name="Text Box 454">
          <a:extLst>
            <a:ext uri="{FF2B5EF4-FFF2-40B4-BE49-F238E27FC236}">
              <a16:creationId xmlns:a16="http://schemas.microsoft.com/office/drawing/2014/main" id="{00000000-0008-0000-1500-0000C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6" name="Text Box 455">
          <a:extLst>
            <a:ext uri="{FF2B5EF4-FFF2-40B4-BE49-F238E27FC236}">
              <a16:creationId xmlns:a16="http://schemas.microsoft.com/office/drawing/2014/main" id="{00000000-0008-0000-1500-0000C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7" name="Text Box 456">
          <a:extLst>
            <a:ext uri="{FF2B5EF4-FFF2-40B4-BE49-F238E27FC236}">
              <a16:creationId xmlns:a16="http://schemas.microsoft.com/office/drawing/2014/main" id="{00000000-0008-0000-1500-0000C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8" name="Text Box 457">
          <a:extLst>
            <a:ext uri="{FF2B5EF4-FFF2-40B4-BE49-F238E27FC236}">
              <a16:creationId xmlns:a16="http://schemas.microsoft.com/office/drawing/2014/main" id="{00000000-0008-0000-1500-0000C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59" name="Text Box 458">
          <a:extLst>
            <a:ext uri="{FF2B5EF4-FFF2-40B4-BE49-F238E27FC236}">
              <a16:creationId xmlns:a16="http://schemas.microsoft.com/office/drawing/2014/main" id="{00000000-0008-0000-1500-0000C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0" name="Text Box 459">
          <a:extLst>
            <a:ext uri="{FF2B5EF4-FFF2-40B4-BE49-F238E27FC236}">
              <a16:creationId xmlns:a16="http://schemas.microsoft.com/office/drawing/2014/main" id="{00000000-0008-0000-1500-0000C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1" name="Text Box 460">
          <a:extLst>
            <a:ext uri="{FF2B5EF4-FFF2-40B4-BE49-F238E27FC236}">
              <a16:creationId xmlns:a16="http://schemas.microsoft.com/office/drawing/2014/main" id="{00000000-0008-0000-1500-0000C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2" name="Text Box 461">
          <a:extLst>
            <a:ext uri="{FF2B5EF4-FFF2-40B4-BE49-F238E27FC236}">
              <a16:creationId xmlns:a16="http://schemas.microsoft.com/office/drawing/2014/main" id="{00000000-0008-0000-1500-0000C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3" name="Text Box 462">
          <a:extLst>
            <a:ext uri="{FF2B5EF4-FFF2-40B4-BE49-F238E27FC236}">
              <a16:creationId xmlns:a16="http://schemas.microsoft.com/office/drawing/2014/main" id="{00000000-0008-0000-1500-0000C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4" name="Text Box 463">
          <a:extLst>
            <a:ext uri="{FF2B5EF4-FFF2-40B4-BE49-F238E27FC236}">
              <a16:creationId xmlns:a16="http://schemas.microsoft.com/office/drawing/2014/main" id="{00000000-0008-0000-1500-0000D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5" name="Text Box 464">
          <a:extLst>
            <a:ext uri="{FF2B5EF4-FFF2-40B4-BE49-F238E27FC236}">
              <a16:creationId xmlns:a16="http://schemas.microsoft.com/office/drawing/2014/main" id="{00000000-0008-0000-1500-0000D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6" name="Text Box 465">
          <a:extLst>
            <a:ext uri="{FF2B5EF4-FFF2-40B4-BE49-F238E27FC236}">
              <a16:creationId xmlns:a16="http://schemas.microsoft.com/office/drawing/2014/main" id="{00000000-0008-0000-1500-0000D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7" name="Text Box 466">
          <a:extLst>
            <a:ext uri="{FF2B5EF4-FFF2-40B4-BE49-F238E27FC236}">
              <a16:creationId xmlns:a16="http://schemas.microsoft.com/office/drawing/2014/main" id="{00000000-0008-0000-1500-0000D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8" name="Text Box 467">
          <a:extLst>
            <a:ext uri="{FF2B5EF4-FFF2-40B4-BE49-F238E27FC236}">
              <a16:creationId xmlns:a16="http://schemas.microsoft.com/office/drawing/2014/main" id="{00000000-0008-0000-1500-0000D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69" name="Text Box 468">
          <a:extLst>
            <a:ext uri="{FF2B5EF4-FFF2-40B4-BE49-F238E27FC236}">
              <a16:creationId xmlns:a16="http://schemas.microsoft.com/office/drawing/2014/main" id="{00000000-0008-0000-1500-0000D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0" name="Text Box 469">
          <a:extLst>
            <a:ext uri="{FF2B5EF4-FFF2-40B4-BE49-F238E27FC236}">
              <a16:creationId xmlns:a16="http://schemas.microsoft.com/office/drawing/2014/main" id="{00000000-0008-0000-1500-0000D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1" name="Text Box 470">
          <a:extLst>
            <a:ext uri="{FF2B5EF4-FFF2-40B4-BE49-F238E27FC236}">
              <a16:creationId xmlns:a16="http://schemas.microsoft.com/office/drawing/2014/main" id="{00000000-0008-0000-1500-0000D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2" name="Text Box 471">
          <a:extLst>
            <a:ext uri="{FF2B5EF4-FFF2-40B4-BE49-F238E27FC236}">
              <a16:creationId xmlns:a16="http://schemas.microsoft.com/office/drawing/2014/main" id="{00000000-0008-0000-1500-0000D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3" name="Text Box 472">
          <a:extLst>
            <a:ext uri="{FF2B5EF4-FFF2-40B4-BE49-F238E27FC236}">
              <a16:creationId xmlns:a16="http://schemas.microsoft.com/office/drawing/2014/main" id="{00000000-0008-0000-1500-0000D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4" name="Text Box 473">
          <a:extLst>
            <a:ext uri="{FF2B5EF4-FFF2-40B4-BE49-F238E27FC236}">
              <a16:creationId xmlns:a16="http://schemas.microsoft.com/office/drawing/2014/main" id="{00000000-0008-0000-1500-0000D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5" name="Text Box 474">
          <a:extLst>
            <a:ext uri="{FF2B5EF4-FFF2-40B4-BE49-F238E27FC236}">
              <a16:creationId xmlns:a16="http://schemas.microsoft.com/office/drawing/2014/main" id="{00000000-0008-0000-1500-0000D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6" name="Text Box 475">
          <a:extLst>
            <a:ext uri="{FF2B5EF4-FFF2-40B4-BE49-F238E27FC236}">
              <a16:creationId xmlns:a16="http://schemas.microsoft.com/office/drawing/2014/main" id="{00000000-0008-0000-1500-0000D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7" name="Text Box 476">
          <a:extLst>
            <a:ext uri="{FF2B5EF4-FFF2-40B4-BE49-F238E27FC236}">
              <a16:creationId xmlns:a16="http://schemas.microsoft.com/office/drawing/2014/main" id="{00000000-0008-0000-1500-0000D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8" name="Text Box 477">
          <a:extLst>
            <a:ext uri="{FF2B5EF4-FFF2-40B4-BE49-F238E27FC236}">
              <a16:creationId xmlns:a16="http://schemas.microsoft.com/office/drawing/2014/main" id="{00000000-0008-0000-1500-0000D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79" name="Text Box 478">
          <a:extLst>
            <a:ext uri="{FF2B5EF4-FFF2-40B4-BE49-F238E27FC236}">
              <a16:creationId xmlns:a16="http://schemas.microsoft.com/office/drawing/2014/main" id="{00000000-0008-0000-1500-0000D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0" name="Text Box 479">
          <a:extLst>
            <a:ext uri="{FF2B5EF4-FFF2-40B4-BE49-F238E27FC236}">
              <a16:creationId xmlns:a16="http://schemas.microsoft.com/office/drawing/2014/main" id="{00000000-0008-0000-1500-0000E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1" name="Text Box 480">
          <a:extLst>
            <a:ext uri="{FF2B5EF4-FFF2-40B4-BE49-F238E27FC236}">
              <a16:creationId xmlns:a16="http://schemas.microsoft.com/office/drawing/2014/main" id="{00000000-0008-0000-1500-0000E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2" name="Text Box 481">
          <a:extLst>
            <a:ext uri="{FF2B5EF4-FFF2-40B4-BE49-F238E27FC236}">
              <a16:creationId xmlns:a16="http://schemas.microsoft.com/office/drawing/2014/main" id="{00000000-0008-0000-1500-0000E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3" name="Text Box 482">
          <a:extLst>
            <a:ext uri="{FF2B5EF4-FFF2-40B4-BE49-F238E27FC236}">
              <a16:creationId xmlns:a16="http://schemas.microsoft.com/office/drawing/2014/main" id="{00000000-0008-0000-1500-0000E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4" name="Text Box 483">
          <a:extLst>
            <a:ext uri="{FF2B5EF4-FFF2-40B4-BE49-F238E27FC236}">
              <a16:creationId xmlns:a16="http://schemas.microsoft.com/office/drawing/2014/main" id="{00000000-0008-0000-1500-0000E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5" name="Text Box 484">
          <a:extLst>
            <a:ext uri="{FF2B5EF4-FFF2-40B4-BE49-F238E27FC236}">
              <a16:creationId xmlns:a16="http://schemas.microsoft.com/office/drawing/2014/main" id="{00000000-0008-0000-1500-0000E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6" name="Text Box 485">
          <a:extLst>
            <a:ext uri="{FF2B5EF4-FFF2-40B4-BE49-F238E27FC236}">
              <a16:creationId xmlns:a16="http://schemas.microsoft.com/office/drawing/2014/main" id="{00000000-0008-0000-1500-0000E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7" name="Text Box 486">
          <a:extLst>
            <a:ext uri="{FF2B5EF4-FFF2-40B4-BE49-F238E27FC236}">
              <a16:creationId xmlns:a16="http://schemas.microsoft.com/office/drawing/2014/main" id="{00000000-0008-0000-1500-0000E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8" name="Text Box 487">
          <a:extLst>
            <a:ext uri="{FF2B5EF4-FFF2-40B4-BE49-F238E27FC236}">
              <a16:creationId xmlns:a16="http://schemas.microsoft.com/office/drawing/2014/main" id="{00000000-0008-0000-1500-0000E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89" name="Text Box 488">
          <a:extLst>
            <a:ext uri="{FF2B5EF4-FFF2-40B4-BE49-F238E27FC236}">
              <a16:creationId xmlns:a16="http://schemas.microsoft.com/office/drawing/2014/main" id="{00000000-0008-0000-1500-0000E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0" name="Text Box 489">
          <a:extLst>
            <a:ext uri="{FF2B5EF4-FFF2-40B4-BE49-F238E27FC236}">
              <a16:creationId xmlns:a16="http://schemas.microsoft.com/office/drawing/2014/main" id="{00000000-0008-0000-1500-0000E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1" name="Text Box 490">
          <a:extLst>
            <a:ext uri="{FF2B5EF4-FFF2-40B4-BE49-F238E27FC236}">
              <a16:creationId xmlns:a16="http://schemas.microsoft.com/office/drawing/2014/main" id="{00000000-0008-0000-1500-0000E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2" name="Text Box 491">
          <a:extLst>
            <a:ext uri="{FF2B5EF4-FFF2-40B4-BE49-F238E27FC236}">
              <a16:creationId xmlns:a16="http://schemas.microsoft.com/office/drawing/2014/main" id="{00000000-0008-0000-1500-0000E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3" name="Text Box 492">
          <a:extLst>
            <a:ext uri="{FF2B5EF4-FFF2-40B4-BE49-F238E27FC236}">
              <a16:creationId xmlns:a16="http://schemas.microsoft.com/office/drawing/2014/main" id="{00000000-0008-0000-1500-0000E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4" name="Text Box 493">
          <a:extLst>
            <a:ext uri="{FF2B5EF4-FFF2-40B4-BE49-F238E27FC236}">
              <a16:creationId xmlns:a16="http://schemas.microsoft.com/office/drawing/2014/main" id="{00000000-0008-0000-1500-0000E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5" name="Text Box 494">
          <a:extLst>
            <a:ext uri="{FF2B5EF4-FFF2-40B4-BE49-F238E27FC236}">
              <a16:creationId xmlns:a16="http://schemas.microsoft.com/office/drawing/2014/main" id="{00000000-0008-0000-1500-0000E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6" name="Text Box 495">
          <a:extLst>
            <a:ext uri="{FF2B5EF4-FFF2-40B4-BE49-F238E27FC236}">
              <a16:creationId xmlns:a16="http://schemas.microsoft.com/office/drawing/2014/main" id="{00000000-0008-0000-1500-0000F0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7" name="Text Box 496">
          <a:extLst>
            <a:ext uri="{FF2B5EF4-FFF2-40B4-BE49-F238E27FC236}">
              <a16:creationId xmlns:a16="http://schemas.microsoft.com/office/drawing/2014/main" id="{00000000-0008-0000-1500-0000F1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8" name="Text Box 497">
          <a:extLst>
            <a:ext uri="{FF2B5EF4-FFF2-40B4-BE49-F238E27FC236}">
              <a16:creationId xmlns:a16="http://schemas.microsoft.com/office/drawing/2014/main" id="{00000000-0008-0000-1500-0000F2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499" name="Text Box 498">
          <a:extLst>
            <a:ext uri="{FF2B5EF4-FFF2-40B4-BE49-F238E27FC236}">
              <a16:creationId xmlns:a16="http://schemas.microsoft.com/office/drawing/2014/main" id="{00000000-0008-0000-1500-0000F3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0" name="Text Box 499">
          <a:extLst>
            <a:ext uri="{FF2B5EF4-FFF2-40B4-BE49-F238E27FC236}">
              <a16:creationId xmlns:a16="http://schemas.microsoft.com/office/drawing/2014/main" id="{00000000-0008-0000-1500-0000F4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1" name="Text Box 500">
          <a:extLst>
            <a:ext uri="{FF2B5EF4-FFF2-40B4-BE49-F238E27FC236}">
              <a16:creationId xmlns:a16="http://schemas.microsoft.com/office/drawing/2014/main" id="{00000000-0008-0000-1500-0000F5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2" name="Text Box 501">
          <a:extLst>
            <a:ext uri="{FF2B5EF4-FFF2-40B4-BE49-F238E27FC236}">
              <a16:creationId xmlns:a16="http://schemas.microsoft.com/office/drawing/2014/main" id="{00000000-0008-0000-1500-0000F6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3" name="Text Box 502">
          <a:extLst>
            <a:ext uri="{FF2B5EF4-FFF2-40B4-BE49-F238E27FC236}">
              <a16:creationId xmlns:a16="http://schemas.microsoft.com/office/drawing/2014/main" id="{00000000-0008-0000-1500-0000F7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4" name="Text Box 503">
          <a:extLst>
            <a:ext uri="{FF2B5EF4-FFF2-40B4-BE49-F238E27FC236}">
              <a16:creationId xmlns:a16="http://schemas.microsoft.com/office/drawing/2014/main" id="{00000000-0008-0000-1500-0000F8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5" name="Text Box 504">
          <a:extLst>
            <a:ext uri="{FF2B5EF4-FFF2-40B4-BE49-F238E27FC236}">
              <a16:creationId xmlns:a16="http://schemas.microsoft.com/office/drawing/2014/main" id="{00000000-0008-0000-1500-0000F9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6" name="Text Box 505">
          <a:extLst>
            <a:ext uri="{FF2B5EF4-FFF2-40B4-BE49-F238E27FC236}">
              <a16:creationId xmlns:a16="http://schemas.microsoft.com/office/drawing/2014/main" id="{00000000-0008-0000-1500-0000FA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7" name="Text Box 506">
          <a:extLst>
            <a:ext uri="{FF2B5EF4-FFF2-40B4-BE49-F238E27FC236}">
              <a16:creationId xmlns:a16="http://schemas.microsoft.com/office/drawing/2014/main" id="{00000000-0008-0000-1500-0000FB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8" name="Text Box 507">
          <a:extLst>
            <a:ext uri="{FF2B5EF4-FFF2-40B4-BE49-F238E27FC236}">
              <a16:creationId xmlns:a16="http://schemas.microsoft.com/office/drawing/2014/main" id="{00000000-0008-0000-1500-0000FC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09" name="Text Box 508">
          <a:extLst>
            <a:ext uri="{FF2B5EF4-FFF2-40B4-BE49-F238E27FC236}">
              <a16:creationId xmlns:a16="http://schemas.microsoft.com/office/drawing/2014/main" id="{00000000-0008-0000-1500-0000FD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0" name="Text Box 509">
          <a:extLst>
            <a:ext uri="{FF2B5EF4-FFF2-40B4-BE49-F238E27FC236}">
              <a16:creationId xmlns:a16="http://schemas.microsoft.com/office/drawing/2014/main" id="{00000000-0008-0000-1500-0000FE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1" name="Text Box 510">
          <a:extLst>
            <a:ext uri="{FF2B5EF4-FFF2-40B4-BE49-F238E27FC236}">
              <a16:creationId xmlns:a16="http://schemas.microsoft.com/office/drawing/2014/main" id="{00000000-0008-0000-1500-0000FF01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2" name="Text Box 511">
          <a:extLst>
            <a:ext uri="{FF2B5EF4-FFF2-40B4-BE49-F238E27FC236}">
              <a16:creationId xmlns:a16="http://schemas.microsoft.com/office/drawing/2014/main" id="{00000000-0008-0000-1500-00000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3" name="Text Box 512">
          <a:extLst>
            <a:ext uri="{FF2B5EF4-FFF2-40B4-BE49-F238E27FC236}">
              <a16:creationId xmlns:a16="http://schemas.microsoft.com/office/drawing/2014/main" id="{00000000-0008-0000-1500-00000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4" name="Text Box 513">
          <a:extLst>
            <a:ext uri="{FF2B5EF4-FFF2-40B4-BE49-F238E27FC236}">
              <a16:creationId xmlns:a16="http://schemas.microsoft.com/office/drawing/2014/main" id="{00000000-0008-0000-1500-00000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5" name="Text Box 514">
          <a:extLst>
            <a:ext uri="{FF2B5EF4-FFF2-40B4-BE49-F238E27FC236}">
              <a16:creationId xmlns:a16="http://schemas.microsoft.com/office/drawing/2014/main" id="{00000000-0008-0000-1500-00000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6" name="Text Box 515">
          <a:extLst>
            <a:ext uri="{FF2B5EF4-FFF2-40B4-BE49-F238E27FC236}">
              <a16:creationId xmlns:a16="http://schemas.microsoft.com/office/drawing/2014/main" id="{00000000-0008-0000-1500-00000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7" name="Text Box 516">
          <a:extLst>
            <a:ext uri="{FF2B5EF4-FFF2-40B4-BE49-F238E27FC236}">
              <a16:creationId xmlns:a16="http://schemas.microsoft.com/office/drawing/2014/main" id="{00000000-0008-0000-1500-00000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8" name="Text Box 517">
          <a:extLst>
            <a:ext uri="{FF2B5EF4-FFF2-40B4-BE49-F238E27FC236}">
              <a16:creationId xmlns:a16="http://schemas.microsoft.com/office/drawing/2014/main" id="{00000000-0008-0000-1500-00000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19" name="Text Box 518">
          <a:extLst>
            <a:ext uri="{FF2B5EF4-FFF2-40B4-BE49-F238E27FC236}">
              <a16:creationId xmlns:a16="http://schemas.microsoft.com/office/drawing/2014/main" id="{00000000-0008-0000-1500-00000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0" name="Text Box 519">
          <a:extLst>
            <a:ext uri="{FF2B5EF4-FFF2-40B4-BE49-F238E27FC236}">
              <a16:creationId xmlns:a16="http://schemas.microsoft.com/office/drawing/2014/main" id="{00000000-0008-0000-1500-00000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1" name="Text Box 520">
          <a:extLst>
            <a:ext uri="{FF2B5EF4-FFF2-40B4-BE49-F238E27FC236}">
              <a16:creationId xmlns:a16="http://schemas.microsoft.com/office/drawing/2014/main" id="{00000000-0008-0000-1500-00000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2" name="Text Box 521">
          <a:extLst>
            <a:ext uri="{FF2B5EF4-FFF2-40B4-BE49-F238E27FC236}">
              <a16:creationId xmlns:a16="http://schemas.microsoft.com/office/drawing/2014/main" id="{00000000-0008-0000-1500-00000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3" name="Text Box 522">
          <a:extLst>
            <a:ext uri="{FF2B5EF4-FFF2-40B4-BE49-F238E27FC236}">
              <a16:creationId xmlns:a16="http://schemas.microsoft.com/office/drawing/2014/main" id="{00000000-0008-0000-1500-00000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4" name="Text Box 523">
          <a:extLst>
            <a:ext uri="{FF2B5EF4-FFF2-40B4-BE49-F238E27FC236}">
              <a16:creationId xmlns:a16="http://schemas.microsoft.com/office/drawing/2014/main" id="{00000000-0008-0000-1500-00000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5" name="Text Box 524">
          <a:extLst>
            <a:ext uri="{FF2B5EF4-FFF2-40B4-BE49-F238E27FC236}">
              <a16:creationId xmlns:a16="http://schemas.microsoft.com/office/drawing/2014/main" id="{00000000-0008-0000-1500-00000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6" name="Text Box 525">
          <a:extLst>
            <a:ext uri="{FF2B5EF4-FFF2-40B4-BE49-F238E27FC236}">
              <a16:creationId xmlns:a16="http://schemas.microsoft.com/office/drawing/2014/main" id="{00000000-0008-0000-1500-00000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7" name="Text Box 526">
          <a:extLst>
            <a:ext uri="{FF2B5EF4-FFF2-40B4-BE49-F238E27FC236}">
              <a16:creationId xmlns:a16="http://schemas.microsoft.com/office/drawing/2014/main" id="{00000000-0008-0000-1500-00000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8" name="Text Box 527">
          <a:extLst>
            <a:ext uri="{FF2B5EF4-FFF2-40B4-BE49-F238E27FC236}">
              <a16:creationId xmlns:a16="http://schemas.microsoft.com/office/drawing/2014/main" id="{00000000-0008-0000-1500-00001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29" name="Text Box 528">
          <a:extLst>
            <a:ext uri="{FF2B5EF4-FFF2-40B4-BE49-F238E27FC236}">
              <a16:creationId xmlns:a16="http://schemas.microsoft.com/office/drawing/2014/main" id="{00000000-0008-0000-1500-00001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0" name="Text Box 529">
          <a:extLst>
            <a:ext uri="{FF2B5EF4-FFF2-40B4-BE49-F238E27FC236}">
              <a16:creationId xmlns:a16="http://schemas.microsoft.com/office/drawing/2014/main" id="{00000000-0008-0000-1500-00001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1" name="Text Box 530">
          <a:extLst>
            <a:ext uri="{FF2B5EF4-FFF2-40B4-BE49-F238E27FC236}">
              <a16:creationId xmlns:a16="http://schemas.microsoft.com/office/drawing/2014/main" id="{00000000-0008-0000-1500-00001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2" name="Text Box 531">
          <a:extLst>
            <a:ext uri="{FF2B5EF4-FFF2-40B4-BE49-F238E27FC236}">
              <a16:creationId xmlns:a16="http://schemas.microsoft.com/office/drawing/2014/main" id="{00000000-0008-0000-1500-00001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3" name="Text Box 532">
          <a:extLst>
            <a:ext uri="{FF2B5EF4-FFF2-40B4-BE49-F238E27FC236}">
              <a16:creationId xmlns:a16="http://schemas.microsoft.com/office/drawing/2014/main" id="{00000000-0008-0000-1500-00001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4" name="Text Box 533">
          <a:extLst>
            <a:ext uri="{FF2B5EF4-FFF2-40B4-BE49-F238E27FC236}">
              <a16:creationId xmlns:a16="http://schemas.microsoft.com/office/drawing/2014/main" id="{00000000-0008-0000-1500-00001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5" name="Text Box 534">
          <a:extLst>
            <a:ext uri="{FF2B5EF4-FFF2-40B4-BE49-F238E27FC236}">
              <a16:creationId xmlns:a16="http://schemas.microsoft.com/office/drawing/2014/main" id="{00000000-0008-0000-1500-00001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6" name="Text Box 535">
          <a:extLst>
            <a:ext uri="{FF2B5EF4-FFF2-40B4-BE49-F238E27FC236}">
              <a16:creationId xmlns:a16="http://schemas.microsoft.com/office/drawing/2014/main" id="{00000000-0008-0000-1500-00001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7" name="Text Box 536">
          <a:extLst>
            <a:ext uri="{FF2B5EF4-FFF2-40B4-BE49-F238E27FC236}">
              <a16:creationId xmlns:a16="http://schemas.microsoft.com/office/drawing/2014/main" id="{00000000-0008-0000-1500-00001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8" name="Text Box 537">
          <a:extLst>
            <a:ext uri="{FF2B5EF4-FFF2-40B4-BE49-F238E27FC236}">
              <a16:creationId xmlns:a16="http://schemas.microsoft.com/office/drawing/2014/main" id="{00000000-0008-0000-1500-00001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39" name="Text Box 538">
          <a:extLst>
            <a:ext uri="{FF2B5EF4-FFF2-40B4-BE49-F238E27FC236}">
              <a16:creationId xmlns:a16="http://schemas.microsoft.com/office/drawing/2014/main" id="{00000000-0008-0000-1500-00001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0" name="Text Box 539">
          <a:extLst>
            <a:ext uri="{FF2B5EF4-FFF2-40B4-BE49-F238E27FC236}">
              <a16:creationId xmlns:a16="http://schemas.microsoft.com/office/drawing/2014/main" id="{00000000-0008-0000-1500-00001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1" name="Text Box 540">
          <a:extLst>
            <a:ext uri="{FF2B5EF4-FFF2-40B4-BE49-F238E27FC236}">
              <a16:creationId xmlns:a16="http://schemas.microsoft.com/office/drawing/2014/main" id="{00000000-0008-0000-1500-00001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2" name="Text Box 541">
          <a:extLst>
            <a:ext uri="{FF2B5EF4-FFF2-40B4-BE49-F238E27FC236}">
              <a16:creationId xmlns:a16="http://schemas.microsoft.com/office/drawing/2014/main" id="{00000000-0008-0000-1500-00001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3" name="Text Box 542">
          <a:extLst>
            <a:ext uri="{FF2B5EF4-FFF2-40B4-BE49-F238E27FC236}">
              <a16:creationId xmlns:a16="http://schemas.microsoft.com/office/drawing/2014/main" id="{00000000-0008-0000-1500-00001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4" name="Text Box 543">
          <a:extLst>
            <a:ext uri="{FF2B5EF4-FFF2-40B4-BE49-F238E27FC236}">
              <a16:creationId xmlns:a16="http://schemas.microsoft.com/office/drawing/2014/main" id="{00000000-0008-0000-1500-00002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5" name="Text Box 544">
          <a:extLst>
            <a:ext uri="{FF2B5EF4-FFF2-40B4-BE49-F238E27FC236}">
              <a16:creationId xmlns:a16="http://schemas.microsoft.com/office/drawing/2014/main" id="{00000000-0008-0000-1500-00002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6" name="Text Box 545">
          <a:extLst>
            <a:ext uri="{FF2B5EF4-FFF2-40B4-BE49-F238E27FC236}">
              <a16:creationId xmlns:a16="http://schemas.microsoft.com/office/drawing/2014/main" id="{00000000-0008-0000-1500-00002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7" name="Text Box 546">
          <a:extLst>
            <a:ext uri="{FF2B5EF4-FFF2-40B4-BE49-F238E27FC236}">
              <a16:creationId xmlns:a16="http://schemas.microsoft.com/office/drawing/2014/main" id="{00000000-0008-0000-1500-00002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8" name="Text Box 547">
          <a:extLst>
            <a:ext uri="{FF2B5EF4-FFF2-40B4-BE49-F238E27FC236}">
              <a16:creationId xmlns:a16="http://schemas.microsoft.com/office/drawing/2014/main" id="{00000000-0008-0000-1500-00002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49" name="Text Box 548">
          <a:extLst>
            <a:ext uri="{FF2B5EF4-FFF2-40B4-BE49-F238E27FC236}">
              <a16:creationId xmlns:a16="http://schemas.microsoft.com/office/drawing/2014/main" id="{00000000-0008-0000-1500-00002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0" name="Text Box 549">
          <a:extLst>
            <a:ext uri="{FF2B5EF4-FFF2-40B4-BE49-F238E27FC236}">
              <a16:creationId xmlns:a16="http://schemas.microsoft.com/office/drawing/2014/main" id="{00000000-0008-0000-1500-00002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1" name="Text Box 550">
          <a:extLst>
            <a:ext uri="{FF2B5EF4-FFF2-40B4-BE49-F238E27FC236}">
              <a16:creationId xmlns:a16="http://schemas.microsoft.com/office/drawing/2014/main" id="{00000000-0008-0000-1500-00002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2" name="Text Box 551">
          <a:extLst>
            <a:ext uri="{FF2B5EF4-FFF2-40B4-BE49-F238E27FC236}">
              <a16:creationId xmlns:a16="http://schemas.microsoft.com/office/drawing/2014/main" id="{00000000-0008-0000-1500-00002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3" name="Text Box 552">
          <a:extLst>
            <a:ext uri="{FF2B5EF4-FFF2-40B4-BE49-F238E27FC236}">
              <a16:creationId xmlns:a16="http://schemas.microsoft.com/office/drawing/2014/main" id="{00000000-0008-0000-1500-00002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4" name="Text Box 553">
          <a:extLst>
            <a:ext uri="{FF2B5EF4-FFF2-40B4-BE49-F238E27FC236}">
              <a16:creationId xmlns:a16="http://schemas.microsoft.com/office/drawing/2014/main" id="{00000000-0008-0000-1500-00002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5" name="Text Box 554">
          <a:extLst>
            <a:ext uri="{FF2B5EF4-FFF2-40B4-BE49-F238E27FC236}">
              <a16:creationId xmlns:a16="http://schemas.microsoft.com/office/drawing/2014/main" id="{00000000-0008-0000-1500-00002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6" name="Text Box 555">
          <a:extLst>
            <a:ext uri="{FF2B5EF4-FFF2-40B4-BE49-F238E27FC236}">
              <a16:creationId xmlns:a16="http://schemas.microsoft.com/office/drawing/2014/main" id="{00000000-0008-0000-1500-00002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7" name="Text Box 556">
          <a:extLst>
            <a:ext uri="{FF2B5EF4-FFF2-40B4-BE49-F238E27FC236}">
              <a16:creationId xmlns:a16="http://schemas.microsoft.com/office/drawing/2014/main" id="{00000000-0008-0000-1500-00002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8" name="Text Box 557">
          <a:extLst>
            <a:ext uri="{FF2B5EF4-FFF2-40B4-BE49-F238E27FC236}">
              <a16:creationId xmlns:a16="http://schemas.microsoft.com/office/drawing/2014/main" id="{00000000-0008-0000-1500-00002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59" name="Text Box 558">
          <a:extLst>
            <a:ext uri="{FF2B5EF4-FFF2-40B4-BE49-F238E27FC236}">
              <a16:creationId xmlns:a16="http://schemas.microsoft.com/office/drawing/2014/main" id="{00000000-0008-0000-1500-00002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0" name="Text Box 559">
          <a:extLst>
            <a:ext uri="{FF2B5EF4-FFF2-40B4-BE49-F238E27FC236}">
              <a16:creationId xmlns:a16="http://schemas.microsoft.com/office/drawing/2014/main" id="{00000000-0008-0000-1500-00003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1" name="Text Box 560">
          <a:extLst>
            <a:ext uri="{FF2B5EF4-FFF2-40B4-BE49-F238E27FC236}">
              <a16:creationId xmlns:a16="http://schemas.microsoft.com/office/drawing/2014/main" id="{00000000-0008-0000-1500-00003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2" name="Text Box 561">
          <a:extLst>
            <a:ext uri="{FF2B5EF4-FFF2-40B4-BE49-F238E27FC236}">
              <a16:creationId xmlns:a16="http://schemas.microsoft.com/office/drawing/2014/main" id="{00000000-0008-0000-1500-00003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3" name="Text Box 562">
          <a:extLst>
            <a:ext uri="{FF2B5EF4-FFF2-40B4-BE49-F238E27FC236}">
              <a16:creationId xmlns:a16="http://schemas.microsoft.com/office/drawing/2014/main" id="{00000000-0008-0000-1500-00003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4" name="Text Box 563">
          <a:extLst>
            <a:ext uri="{FF2B5EF4-FFF2-40B4-BE49-F238E27FC236}">
              <a16:creationId xmlns:a16="http://schemas.microsoft.com/office/drawing/2014/main" id="{00000000-0008-0000-1500-00003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5" name="Text Box 564">
          <a:extLst>
            <a:ext uri="{FF2B5EF4-FFF2-40B4-BE49-F238E27FC236}">
              <a16:creationId xmlns:a16="http://schemas.microsoft.com/office/drawing/2014/main" id="{00000000-0008-0000-1500-00003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6" name="Text Box 565">
          <a:extLst>
            <a:ext uri="{FF2B5EF4-FFF2-40B4-BE49-F238E27FC236}">
              <a16:creationId xmlns:a16="http://schemas.microsoft.com/office/drawing/2014/main" id="{00000000-0008-0000-1500-00003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7" name="Text Box 566">
          <a:extLst>
            <a:ext uri="{FF2B5EF4-FFF2-40B4-BE49-F238E27FC236}">
              <a16:creationId xmlns:a16="http://schemas.microsoft.com/office/drawing/2014/main" id="{00000000-0008-0000-1500-00003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8" name="Text Box 567">
          <a:extLst>
            <a:ext uri="{FF2B5EF4-FFF2-40B4-BE49-F238E27FC236}">
              <a16:creationId xmlns:a16="http://schemas.microsoft.com/office/drawing/2014/main" id="{00000000-0008-0000-1500-00003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69" name="Text Box 568">
          <a:extLst>
            <a:ext uri="{FF2B5EF4-FFF2-40B4-BE49-F238E27FC236}">
              <a16:creationId xmlns:a16="http://schemas.microsoft.com/office/drawing/2014/main" id="{00000000-0008-0000-1500-00003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0" name="Text Box 569">
          <a:extLst>
            <a:ext uri="{FF2B5EF4-FFF2-40B4-BE49-F238E27FC236}">
              <a16:creationId xmlns:a16="http://schemas.microsoft.com/office/drawing/2014/main" id="{00000000-0008-0000-1500-00003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1" name="Text Box 570">
          <a:extLst>
            <a:ext uri="{FF2B5EF4-FFF2-40B4-BE49-F238E27FC236}">
              <a16:creationId xmlns:a16="http://schemas.microsoft.com/office/drawing/2014/main" id="{00000000-0008-0000-1500-00003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2" name="Text Box 571">
          <a:extLst>
            <a:ext uri="{FF2B5EF4-FFF2-40B4-BE49-F238E27FC236}">
              <a16:creationId xmlns:a16="http://schemas.microsoft.com/office/drawing/2014/main" id="{00000000-0008-0000-1500-00003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3" name="Text Box 572">
          <a:extLst>
            <a:ext uri="{FF2B5EF4-FFF2-40B4-BE49-F238E27FC236}">
              <a16:creationId xmlns:a16="http://schemas.microsoft.com/office/drawing/2014/main" id="{00000000-0008-0000-1500-00003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4" name="Text Box 573">
          <a:extLst>
            <a:ext uri="{FF2B5EF4-FFF2-40B4-BE49-F238E27FC236}">
              <a16:creationId xmlns:a16="http://schemas.microsoft.com/office/drawing/2014/main" id="{00000000-0008-0000-1500-00003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5" name="Text Box 574">
          <a:extLst>
            <a:ext uri="{FF2B5EF4-FFF2-40B4-BE49-F238E27FC236}">
              <a16:creationId xmlns:a16="http://schemas.microsoft.com/office/drawing/2014/main" id="{00000000-0008-0000-1500-00003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6" name="Text Box 575">
          <a:extLst>
            <a:ext uri="{FF2B5EF4-FFF2-40B4-BE49-F238E27FC236}">
              <a16:creationId xmlns:a16="http://schemas.microsoft.com/office/drawing/2014/main" id="{00000000-0008-0000-1500-00004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7" name="Text Box 576">
          <a:extLst>
            <a:ext uri="{FF2B5EF4-FFF2-40B4-BE49-F238E27FC236}">
              <a16:creationId xmlns:a16="http://schemas.microsoft.com/office/drawing/2014/main" id="{00000000-0008-0000-1500-00004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8" name="Text Box 577">
          <a:extLst>
            <a:ext uri="{FF2B5EF4-FFF2-40B4-BE49-F238E27FC236}">
              <a16:creationId xmlns:a16="http://schemas.microsoft.com/office/drawing/2014/main" id="{00000000-0008-0000-1500-00004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79" name="Text Box 578">
          <a:extLst>
            <a:ext uri="{FF2B5EF4-FFF2-40B4-BE49-F238E27FC236}">
              <a16:creationId xmlns:a16="http://schemas.microsoft.com/office/drawing/2014/main" id="{00000000-0008-0000-1500-00004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0" name="Text Box 579">
          <a:extLst>
            <a:ext uri="{FF2B5EF4-FFF2-40B4-BE49-F238E27FC236}">
              <a16:creationId xmlns:a16="http://schemas.microsoft.com/office/drawing/2014/main" id="{00000000-0008-0000-1500-00004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1" name="Text Box 580">
          <a:extLst>
            <a:ext uri="{FF2B5EF4-FFF2-40B4-BE49-F238E27FC236}">
              <a16:creationId xmlns:a16="http://schemas.microsoft.com/office/drawing/2014/main" id="{00000000-0008-0000-1500-00004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2" name="Text Box 581">
          <a:extLst>
            <a:ext uri="{FF2B5EF4-FFF2-40B4-BE49-F238E27FC236}">
              <a16:creationId xmlns:a16="http://schemas.microsoft.com/office/drawing/2014/main" id="{00000000-0008-0000-1500-00004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3" name="Text Box 582">
          <a:extLst>
            <a:ext uri="{FF2B5EF4-FFF2-40B4-BE49-F238E27FC236}">
              <a16:creationId xmlns:a16="http://schemas.microsoft.com/office/drawing/2014/main" id="{00000000-0008-0000-1500-00004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4" name="Text Box 583">
          <a:extLst>
            <a:ext uri="{FF2B5EF4-FFF2-40B4-BE49-F238E27FC236}">
              <a16:creationId xmlns:a16="http://schemas.microsoft.com/office/drawing/2014/main" id="{00000000-0008-0000-1500-00004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5" name="Text Box 584">
          <a:extLst>
            <a:ext uri="{FF2B5EF4-FFF2-40B4-BE49-F238E27FC236}">
              <a16:creationId xmlns:a16="http://schemas.microsoft.com/office/drawing/2014/main" id="{00000000-0008-0000-1500-00004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6" name="Text Box 585">
          <a:extLst>
            <a:ext uri="{FF2B5EF4-FFF2-40B4-BE49-F238E27FC236}">
              <a16:creationId xmlns:a16="http://schemas.microsoft.com/office/drawing/2014/main" id="{00000000-0008-0000-1500-00004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7" name="Text Box 586">
          <a:extLst>
            <a:ext uri="{FF2B5EF4-FFF2-40B4-BE49-F238E27FC236}">
              <a16:creationId xmlns:a16="http://schemas.microsoft.com/office/drawing/2014/main" id="{00000000-0008-0000-1500-00004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8" name="Text Box 587">
          <a:extLst>
            <a:ext uri="{FF2B5EF4-FFF2-40B4-BE49-F238E27FC236}">
              <a16:creationId xmlns:a16="http://schemas.microsoft.com/office/drawing/2014/main" id="{00000000-0008-0000-1500-00004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89" name="Text Box 588">
          <a:extLst>
            <a:ext uri="{FF2B5EF4-FFF2-40B4-BE49-F238E27FC236}">
              <a16:creationId xmlns:a16="http://schemas.microsoft.com/office/drawing/2014/main" id="{00000000-0008-0000-1500-00004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0" name="Text Box 589">
          <a:extLst>
            <a:ext uri="{FF2B5EF4-FFF2-40B4-BE49-F238E27FC236}">
              <a16:creationId xmlns:a16="http://schemas.microsoft.com/office/drawing/2014/main" id="{00000000-0008-0000-1500-00004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1" name="Text Box 590">
          <a:extLst>
            <a:ext uri="{FF2B5EF4-FFF2-40B4-BE49-F238E27FC236}">
              <a16:creationId xmlns:a16="http://schemas.microsoft.com/office/drawing/2014/main" id="{00000000-0008-0000-1500-00004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2" name="Text Box 591">
          <a:extLst>
            <a:ext uri="{FF2B5EF4-FFF2-40B4-BE49-F238E27FC236}">
              <a16:creationId xmlns:a16="http://schemas.microsoft.com/office/drawing/2014/main" id="{00000000-0008-0000-1500-00005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3" name="Text Box 592">
          <a:extLst>
            <a:ext uri="{FF2B5EF4-FFF2-40B4-BE49-F238E27FC236}">
              <a16:creationId xmlns:a16="http://schemas.microsoft.com/office/drawing/2014/main" id="{00000000-0008-0000-1500-00005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4" name="Text Box 593">
          <a:extLst>
            <a:ext uri="{FF2B5EF4-FFF2-40B4-BE49-F238E27FC236}">
              <a16:creationId xmlns:a16="http://schemas.microsoft.com/office/drawing/2014/main" id="{00000000-0008-0000-1500-00005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5" name="Text Box 594">
          <a:extLst>
            <a:ext uri="{FF2B5EF4-FFF2-40B4-BE49-F238E27FC236}">
              <a16:creationId xmlns:a16="http://schemas.microsoft.com/office/drawing/2014/main" id="{00000000-0008-0000-1500-00005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6" name="Text Box 595">
          <a:extLst>
            <a:ext uri="{FF2B5EF4-FFF2-40B4-BE49-F238E27FC236}">
              <a16:creationId xmlns:a16="http://schemas.microsoft.com/office/drawing/2014/main" id="{00000000-0008-0000-1500-00005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7" name="Text Box 596">
          <a:extLst>
            <a:ext uri="{FF2B5EF4-FFF2-40B4-BE49-F238E27FC236}">
              <a16:creationId xmlns:a16="http://schemas.microsoft.com/office/drawing/2014/main" id="{00000000-0008-0000-1500-00005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8" name="Text Box 597">
          <a:extLst>
            <a:ext uri="{FF2B5EF4-FFF2-40B4-BE49-F238E27FC236}">
              <a16:creationId xmlns:a16="http://schemas.microsoft.com/office/drawing/2014/main" id="{00000000-0008-0000-1500-00005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599" name="Text Box 598">
          <a:extLst>
            <a:ext uri="{FF2B5EF4-FFF2-40B4-BE49-F238E27FC236}">
              <a16:creationId xmlns:a16="http://schemas.microsoft.com/office/drawing/2014/main" id="{00000000-0008-0000-1500-00005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0" name="Text Box 599">
          <a:extLst>
            <a:ext uri="{FF2B5EF4-FFF2-40B4-BE49-F238E27FC236}">
              <a16:creationId xmlns:a16="http://schemas.microsoft.com/office/drawing/2014/main" id="{00000000-0008-0000-1500-00005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1" name="Text Box 600">
          <a:extLst>
            <a:ext uri="{FF2B5EF4-FFF2-40B4-BE49-F238E27FC236}">
              <a16:creationId xmlns:a16="http://schemas.microsoft.com/office/drawing/2014/main" id="{00000000-0008-0000-1500-00005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2" name="Text Box 601">
          <a:extLst>
            <a:ext uri="{FF2B5EF4-FFF2-40B4-BE49-F238E27FC236}">
              <a16:creationId xmlns:a16="http://schemas.microsoft.com/office/drawing/2014/main" id="{00000000-0008-0000-1500-00005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3" name="Text Box 602">
          <a:extLst>
            <a:ext uri="{FF2B5EF4-FFF2-40B4-BE49-F238E27FC236}">
              <a16:creationId xmlns:a16="http://schemas.microsoft.com/office/drawing/2014/main" id="{00000000-0008-0000-1500-00005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4" name="Text Box 603">
          <a:extLst>
            <a:ext uri="{FF2B5EF4-FFF2-40B4-BE49-F238E27FC236}">
              <a16:creationId xmlns:a16="http://schemas.microsoft.com/office/drawing/2014/main" id="{00000000-0008-0000-1500-00005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5" name="Text Box 604">
          <a:extLst>
            <a:ext uri="{FF2B5EF4-FFF2-40B4-BE49-F238E27FC236}">
              <a16:creationId xmlns:a16="http://schemas.microsoft.com/office/drawing/2014/main" id="{00000000-0008-0000-1500-00005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6" name="Text Box 605">
          <a:extLst>
            <a:ext uri="{FF2B5EF4-FFF2-40B4-BE49-F238E27FC236}">
              <a16:creationId xmlns:a16="http://schemas.microsoft.com/office/drawing/2014/main" id="{00000000-0008-0000-1500-00005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7" name="Text Box 606">
          <a:extLst>
            <a:ext uri="{FF2B5EF4-FFF2-40B4-BE49-F238E27FC236}">
              <a16:creationId xmlns:a16="http://schemas.microsoft.com/office/drawing/2014/main" id="{00000000-0008-0000-1500-00005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8" name="Text Box 607">
          <a:extLst>
            <a:ext uri="{FF2B5EF4-FFF2-40B4-BE49-F238E27FC236}">
              <a16:creationId xmlns:a16="http://schemas.microsoft.com/office/drawing/2014/main" id="{00000000-0008-0000-1500-00006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09" name="Text Box 608">
          <a:extLst>
            <a:ext uri="{FF2B5EF4-FFF2-40B4-BE49-F238E27FC236}">
              <a16:creationId xmlns:a16="http://schemas.microsoft.com/office/drawing/2014/main" id="{00000000-0008-0000-1500-00006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0" name="Text Box 609">
          <a:extLst>
            <a:ext uri="{FF2B5EF4-FFF2-40B4-BE49-F238E27FC236}">
              <a16:creationId xmlns:a16="http://schemas.microsoft.com/office/drawing/2014/main" id="{00000000-0008-0000-1500-00006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1" name="Text Box 610">
          <a:extLst>
            <a:ext uri="{FF2B5EF4-FFF2-40B4-BE49-F238E27FC236}">
              <a16:creationId xmlns:a16="http://schemas.microsoft.com/office/drawing/2014/main" id="{00000000-0008-0000-1500-00006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2" name="Text Box 611">
          <a:extLst>
            <a:ext uri="{FF2B5EF4-FFF2-40B4-BE49-F238E27FC236}">
              <a16:creationId xmlns:a16="http://schemas.microsoft.com/office/drawing/2014/main" id="{00000000-0008-0000-1500-00006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3" name="Text Box 612">
          <a:extLst>
            <a:ext uri="{FF2B5EF4-FFF2-40B4-BE49-F238E27FC236}">
              <a16:creationId xmlns:a16="http://schemas.microsoft.com/office/drawing/2014/main" id="{00000000-0008-0000-1500-00006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4" name="Text Box 613">
          <a:extLst>
            <a:ext uri="{FF2B5EF4-FFF2-40B4-BE49-F238E27FC236}">
              <a16:creationId xmlns:a16="http://schemas.microsoft.com/office/drawing/2014/main" id="{00000000-0008-0000-1500-00006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5" name="Text Box 614">
          <a:extLst>
            <a:ext uri="{FF2B5EF4-FFF2-40B4-BE49-F238E27FC236}">
              <a16:creationId xmlns:a16="http://schemas.microsoft.com/office/drawing/2014/main" id="{00000000-0008-0000-1500-00006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6" name="Text Box 615">
          <a:extLst>
            <a:ext uri="{FF2B5EF4-FFF2-40B4-BE49-F238E27FC236}">
              <a16:creationId xmlns:a16="http://schemas.microsoft.com/office/drawing/2014/main" id="{00000000-0008-0000-1500-00006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7" name="Text Box 616">
          <a:extLst>
            <a:ext uri="{FF2B5EF4-FFF2-40B4-BE49-F238E27FC236}">
              <a16:creationId xmlns:a16="http://schemas.microsoft.com/office/drawing/2014/main" id="{00000000-0008-0000-1500-00006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8" name="Text Box 617">
          <a:extLst>
            <a:ext uri="{FF2B5EF4-FFF2-40B4-BE49-F238E27FC236}">
              <a16:creationId xmlns:a16="http://schemas.microsoft.com/office/drawing/2014/main" id="{00000000-0008-0000-1500-00006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19" name="Text Box 618">
          <a:extLst>
            <a:ext uri="{FF2B5EF4-FFF2-40B4-BE49-F238E27FC236}">
              <a16:creationId xmlns:a16="http://schemas.microsoft.com/office/drawing/2014/main" id="{00000000-0008-0000-1500-00006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0" name="Text Box 619">
          <a:extLst>
            <a:ext uri="{FF2B5EF4-FFF2-40B4-BE49-F238E27FC236}">
              <a16:creationId xmlns:a16="http://schemas.microsoft.com/office/drawing/2014/main" id="{00000000-0008-0000-1500-00006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1" name="Text Box 620">
          <a:extLst>
            <a:ext uri="{FF2B5EF4-FFF2-40B4-BE49-F238E27FC236}">
              <a16:creationId xmlns:a16="http://schemas.microsoft.com/office/drawing/2014/main" id="{00000000-0008-0000-1500-00006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2" name="Text Box 621">
          <a:extLst>
            <a:ext uri="{FF2B5EF4-FFF2-40B4-BE49-F238E27FC236}">
              <a16:creationId xmlns:a16="http://schemas.microsoft.com/office/drawing/2014/main" id="{00000000-0008-0000-1500-00006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3" name="Text Box 622">
          <a:extLst>
            <a:ext uri="{FF2B5EF4-FFF2-40B4-BE49-F238E27FC236}">
              <a16:creationId xmlns:a16="http://schemas.microsoft.com/office/drawing/2014/main" id="{00000000-0008-0000-1500-00006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4" name="Text Box 623">
          <a:extLst>
            <a:ext uri="{FF2B5EF4-FFF2-40B4-BE49-F238E27FC236}">
              <a16:creationId xmlns:a16="http://schemas.microsoft.com/office/drawing/2014/main" id="{00000000-0008-0000-1500-00007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5" name="Text Box 624">
          <a:extLst>
            <a:ext uri="{FF2B5EF4-FFF2-40B4-BE49-F238E27FC236}">
              <a16:creationId xmlns:a16="http://schemas.microsoft.com/office/drawing/2014/main" id="{00000000-0008-0000-1500-00007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6" name="Text Box 625">
          <a:extLst>
            <a:ext uri="{FF2B5EF4-FFF2-40B4-BE49-F238E27FC236}">
              <a16:creationId xmlns:a16="http://schemas.microsoft.com/office/drawing/2014/main" id="{00000000-0008-0000-1500-00007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7" name="Text Box 626">
          <a:extLst>
            <a:ext uri="{FF2B5EF4-FFF2-40B4-BE49-F238E27FC236}">
              <a16:creationId xmlns:a16="http://schemas.microsoft.com/office/drawing/2014/main" id="{00000000-0008-0000-1500-00007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8" name="Text Box 627">
          <a:extLst>
            <a:ext uri="{FF2B5EF4-FFF2-40B4-BE49-F238E27FC236}">
              <a16:creationId xmlns:a16="http://schemas.microsoft.com/office/drawing/2014/main" id="{00000000-0008-0000-1500-00007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29" name="Text Box 628">
          <a:extLst>
            <a:ext uri="{FF2B5EF4-FFF2-40B4-BE49-F238E27FC236}">
              <a16:creationId xmlns:a16="http://schemas.microsoft.com/office/drawing/2014/main" id="{00000000-0008-0000-1500-00007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0" name="Text Box 629">
          <a:extLst>
            <a:ext uri="{FF2B5EF4-FFF2-40B4-BE49-F238E27FC236}">
              <a16:creationId xmlns:a16="http://schemas.microsoft.com/office/drawing/2014/main" id="{00000000-0008-0000-1500-00007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1" name="Text Box 630">
          <a:extLst>
            <a:ext uri="{FF2B5EF4-FFF2-40B4-BE49-F238E27FC236}">
              <a16:creationId xmlns:a16="http://schemas.microsoft.com/office/drawing/2014/main" id="{00000000-0008-0000-1500-00007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2" name="Text Box 631">
          <a:extLst>
            <a:ext uri="{FF2B5EF4-FFF2-40B4-BE49-F238E27FC236}">
              <a16:creationId xmlns:a16="http://schemas.microsoft.com/office/drawing/2014/main" id="{00000000-0008-0000-1500-00007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3" name="Text Box 632">
          <a:extLst>
            <a:ext uri="{FF2B5EF4-FFF2-40B4-BE49-F238E27FC236}">
              <a16:creationId xmlns:a16="http://schemas.microsoft.com/office/drawing/2014/main" id="{00000000-0008-0000-1500-00007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4" name="Text Box 633">
          <a:extLst>
            <a:ext uri="{FF2B5EF4-FFF2-40B4-BE49-F238E27FC236}">
              <a16:creationId xmlns:a16="http://schemas.microsoft.com/office/drawing/2014/main" id="{00000000-0008-0000-1500-00007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5" name="Text Box 634">
          <a:extLst>
            <a:ext uri="{FF2B5EF4-FFF2-40B4-BE49-F238E27FC236}">
              <a16:creationId xmlns:a16="http://schemas.microsoft.com/office/drawing/2014/main" id="{00000000-0008-0000-1500-00007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6" name="Text Box 635">
          <a:extLst>
            <a:ext uri="{FF2B5EF4-FFF2-40B4-BE49-F238E27FC236}">
              <a16:creationId xmlns:a16="http://schemas.microsoft.com/office/drawing/2014/main" id="{00000000-0008-0000-1500-00007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7" name="Text Box 636">
          <a:extLst>
            <a:ext uri="{FF2B5EF4-FFF2-40B4-BE49-F238E27FC236}">
              <a16:creationId xmlns:a16="http://schemas.microsoft.com/office/drawing/2014/main" id="{00000000-0008-0000-1500-00007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8" name="Text Box 637">
          <a:extLst>
            <a:ext uri="{FF2B5EF4-FFF2-40B4-BE49-F238E27FC236}">
              <a16:creationId xmlns:a16="http://schemas.microsoft.com/office/drawing/2014/main" id="{00000000-0008-0000-1500-00007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39" name="Text Box 638">
          <a:extLst>
            <a:ext uri="{FF2B5EF4-FFF2-40B4-BE49-F238E27FC236}">
              <a16:creationId xmlns:a16="http://schemas.microsoft.com/office/drawing/2014/main" id="{00000000-0008-0000-1500-00007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0" name="Text Box 639">
          <a:extLst>
            <a:ext uri="{FF2B5EF4-FFF2-40B4-BE49-F238E27FC236}">
              <a16:creationId xmlns:a16="http://schemas.microsoft.com/office/drawing/2014/main" id="{00000000-0008-0000-1500-00008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1" name="Text Box 640">
          <a:extLst>
            <a:ext uri="{FF2B5EF4-FFF2-40B4-BE49-F238E27FC236}">
              <a16:creationId xmlns:a16="http://schemas.microsoft.com/office/drawing/2014/main" id="{00000000-0008-0000-1500-00008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2" name="Text Box 641">
          <a:extLst>
            <a:ext uri="{FF2B5EF4-FFF2-40B4-BE49-F238E27FC236}">
              <a16:creationId xmlns:a16="http://schemas.microsoft.com/office/drawing/2014/main" id="{00000000-0008-0000-1500-00008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3" name="Text Box 642">
          <a:extLst>
            <a:ext uri="{FF2B5EF4-FFF2-40B4-BE49-F238E27FC236}">
              <a16:creationId xmlns:a16="http://schemas.microsoft.com/office/drawing/2014/main" id="{00000000-0008-0000-1500-00008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4" name="Text Box 643">
          <a:extLst>
            <a:ext uri="{FF2B5EF4-FFF2-40B4-BE49-F238E27FC236}">
              <a16:creationId xmlns:a16="http://schemas.microsoft.com/office/drawing/2014/main" id="{00000000-0008-0000-1500-00008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5" name="Text Box 644">
          <a:extLst>
            <a:ext uri="{FF2B5EF4-FFF2-40B4-BE49-F238E27FC236}">
              <a16:creationId xmlns:a16="http://schemas.microsoft.com/office/drawing/2014/main" id="{00000000-0008-0000-1500-00008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6" name="Text Box 645">
          <a:extLst>
            <a:ext uri="{FF2B5EF4-FFF2-40B4-BE49-F238E27FC236}">
              <a16:creationId xmlns:a16="http://schemas.microsoft.com/office/drawing/2014/main" id="{00000000-0008-0000-1500-00008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7" name="Text Box 646">
          <a:extLst>
            <a:ext uri="{FF2B5EF4-FFF2-40B4-BE49-F238E27FC236}">
              <a16:creationId xmlns:a16="http://schemas.microsoft.com/office/drawing/2014/main" id="{00000000-0008-0000-1500-00008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8" name="Text Box 647">
          <a:extLst>
            <a:ext uri="{FF2B5EF4-FFF2-40B4-BE49-F238E27FC236}">
              <a16:creationId xmlns:a16="http://schemas.microsoft.com/office/drawing/2014/main" id="{00000000-0008-0000-1500-00008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49" name="Text Box 648">
          <a:extLst>
            <a:ext uri="{FF2B5EF4-FFF2-40B4-BE49-F238E27FC236}">
              <a16:creationId xmlns:a16="http://schemas.microsoft.com/office/drawing/2014/main" id="{00000000-0008-0000-1500-00008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0" name="Text Box 649">
          <a:extLst>
            <a:ext uri="{FF2B5EF4-FFF2-40B4-BE49-F238E27FC236}">
              <a16:creationId xmlns:a16="http://schemas.microsoft.com/office/drawing/2014/main" id="{00000000-0008-0000-1500-00008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1" name="Text Box 650">
          <a:extLst>
            <a:ext uri="{FF2B5EF4-FFF2-40B4-BE49-F238E27FC236}">
              <a16:creationId xmlns:a16="http://schemas.microsoft.com/office/drawing/2014/main" id="{00000000-0008-0000-1500-00008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2" name="Text Box 651">
          <a:extLst>
            <a:ext uri="{FF2B5EF4-FFF2-40B4-BE49-F238E27FC236}">
              <a16:creationId xmlns:a16="http://schemas.microsoft.com/office/drawing/2014/main" id="{00000000-0008-0000-1500-00008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3" name="Text Box 652">
          <a:extLst>
            <a:ext uri="{FF2B5EF4-FFF2-40B4-BE49-F238E27FC236}">
              <a16:creationId xmlns:a16="http://schemas.microsoft.com/office/drawing/2014/main" id="{00000000-0008-0000-1500-00008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4" name="Text Box 653">
          <a:extLst>
            <a:ext uri="{FF2B5EF4-FFF2-40B4-BE49-F238E27FC236}">
              <a16:creationId xmlns:a16="http://schemas.microsoft.com/office/drawing/2014/main" id="{00000000-0008-0000-1500-00008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5" name="Text Box 654">
          <a:extLst>
            <a:ext uri="{FF2B5EF4-FFF2-40B4-BE49-F238E27FC236}">
              <a16:creationId xmlns:a16="http://schemas.microsoft.com/office/drawing/2014/main" id="{00000000-0008-0000-1500-00008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6" name="Text Box 655">
          <a:extLst>
            <a:ext uri="{FF2B5EF4-FFF2-40B4-BE49-F238E27FC236}">
              <a16:creationId xmlns:a16="http://schemas.microsoft.com/office/drawing/2014/main" id="{00000000-0008-0000-1500-00009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7" name="Text Box 656">
          <a:extLst>
            <a:ext uri="{FF2B5EF4-FFF2-40B4-BE49-F238E27FC236}">
              <a16:creationId xmlns:a16="http://schemas.microsoft.com/office/drawing/2014/main" id="{00000000-0008-0000-1500-00009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8" name="Text Box 657">
          <a:extLst>
            <a:ext uri="{FF2B5EF4-FFF2-40B4-BE49-F238E27FC236}">
              <a16:creationId xmlns:a16="http://schemas.microsoft.com/office/drawing/2014/main" id="{00000000-0008-0000-1500-00009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59" name="Text Box 658">
          <a:extLst>
            <a:ext uri="{FF2B5EF4-FFF2-40B4-BE49-F238E27FC236}">
              <a16:creationId xmlns:a16="http://schemas.microsoft.com/office/drawing/2014/main" id="{00000000-0008-0000-1500-00009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0" name="Text Box 659">
          <a:extLst>
            <a:ext uri="{FF2B5EF4-FFF2-40B4-BE49-F238E27FC236}">
              <a16:creationId xmlns:a16="http://schemas.microsoft.com/office/drawing/2014/main" id="{00000000-0008-0000-1500-00009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1" name="Text Box 660">
          <a:extLst>
            <a:ext uri="{FF2B5EF4-FFF2-40B4-BE49-F238E27FC236}">
              <a16:creationId xmlns:a16="http://schemas.microsoft.com/office/drawing/2014/main" id="{00000000-0008-0000-1500-00009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2" name="Text Box 661">
          <a:extLst>
            <a:ext uri="{FF2B5EF4-FFF2-40B4-BE49-F238E27FC236}">
              <a16:creationId xmlns:a16="http://schemas.microsoft.com/office/drawing/2014/main" id="{00000000-0008-0000-1500-00009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3" name="Text Box 662">
          <a:extLst>
            <a:ext uri="{FF2B5EF4-FFF2-40B4-BE49-F238E27FC236}">
              <a16:creationId xmlns:a16="http://schemas.microsoft.com/office/drawing/2014/main" id="{00000000-0008-0000-1500-00009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4" name="Text Box 663">
          <a:extLst>
            <a:ext uri="{FF2B5EF4-FFF2-40B4-BE49-F238E27FC236}">
              <a16:creationId xmlns:a16="http://schemas.microsoft.com/office/drawing/2014/main" id="{00000000-0008-0000-1500-00009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5" name="Text Box 664">
          <a:extLst>
            <a:ext uri="{FF2B5EF4-FFF2-40B4-BE49-F238E27FC236}">
              <a16:creationId xmlns:a16="http://schemas.microsoft.com/office/drawing/2014/main" id="{00000000-0008-0000-1500-00009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6" name="Text Box 665">
          <a:extLst>
            <a:ext uri="{FF2B5EF4-FFF2-40B4-BE49-F238E27FC236}">
              <a16:creationId xmlns:a16="http://schemas.microsoft.com/office/drawing/2014/main" id="{00000000-0008-0000-1500-00009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7" name="Text Box 666">
          <a:extLst>
            <a:ext uri="{FF2B5EF4-FFF2-40B4-BE49-F238E27FC236}">
              <a16:creationId xmlns:a16="http://schemas.microsoft.com/office/drawing/2014/main" id="{00000000-0008-0000-1500-00009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8" name="Text Box 667">
          <a:extLst>
            <a:ext uri="{FF2B5EF4-FFF2-40B4-BE49-F238E27FC236}">
              <a16:creationId xmlns:a16="http://schemas.microsoft.com/office/drawing/2014/main" id="{00000000-0008-0000-1500-00009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69" name="Text Box 668">
          <a:extLst>
            <a:ext uri="{FF2B5EF4-FFF2-40B4-BE49-F238E27FC236}">
              <a16:creationId xmlns:a16="http://schemas.microsoft.com/office/drawing/2014/main" id="{00000000-0008-0000-1500-00009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0" name="Text Box 669">
          <a:extLst>
            <a:ext uri="{FF2B5EF4-FFF2-40B4-BE49-F238E27FC236}">
              <a16:creationId xmlns:a16="http://schemas.microsoft.com/office/drawing/2014/main" id="{00000000-0008-0000-1500-00009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1" name="Text Box 670">
          <a:extLst>
            <a:ext uri="{FF2B5EF4-FFF2-40B4-BE49-F238E27FC236}">
              <a16:creationId xmlns:a16="http://schemas.microsoft.com/office/drawing/2014/main" id="{00000000-0008-0000-1500-00009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2" name="Text Box 671">
          <a:extLst>
            <a:ext uri="{FF2B5EF4-FFF2-40B4-BE49-F238E27FC236}">
              <a16:creationId xmlns:a16="http://schemas.microsoft.com/office/drawing/2014/main" id="{00000000-0008-0000-1500-0000A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3" name="Text Box 672">
          <a:extLst>
            <a:ext uri="{FF2B5EF4-FFF2-40B4-BE49-F238E27FC236}">
              <a16:creationId xmlns:a16="http://schemas.microsoft.com/office/drawing/2014/main" id="{00000000-0008-0000-1500-0000A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4" name="Text Box 673">
          <a:extLst>
            <a:ext uri="{FF2B5EF4-FFF2-40B4-BE49-F238E27FC236}">
              <a16:creationId xmlns:a16="http://schemas.microsoft.com/office/drawing/2014/main" id="{00000000-0008-0000-1500-0000A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5" name="Text Box 674">
          <a:extLst>
            <a:ext uri="{FF2B5EF4-FFF2-40B4-BE49-F238E27FC236}">
              <a16:creationId xmlns:a16="http://schemas.microsoft.com/office/drawing/2014/main" id="{00000000-0008-0000-1500-0000A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6" name="Text Box 675">
          <a:extLst>
            <a:ext uri="{FF2B5EF4-FFF2-40B4-BE49-F238E27FC236}">
              <a16:creationId xmlns:a16="http://schemas.microsoft.com/office/drawing/2014/main" id="{00000000-0008-0000-1500-0000A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7" name="Text Box 676">
          <a:extLst>
            <a:ext uri="{FF2B5EF4-FFF2-40B4-BE49-F238E27FC236}">
              <a16:creationId xmlns:a16="http://schemas.microsoft.com/office/drawing/2014/main" id="{00000000-0008-0000-1500-0000A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8" name="Text Box 677">
          <a:extLst>
            <a:ext uri="{FF2B5EF4-FFF2-40B4-BE49-F238E27FC236}">
              <a16:creationId xmlns:a16="http://schemas.microsoft.com/office/drawing/2014/main" id="{00000000-0008-0000-1500-0000A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79" name="Text Box 678">
          <a:extLst>
            <a:ext uri="{FF2B5EF4-FFF2-40B4-BE49-F238E27FC236}">
              <a16:creationId xmlns:a16="http://schemas.microsoft.com/office/drawing/2014/main" id="{00000000-0008-0000-1500-0000A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0" name="Text Box 679">
          <a:extLst>
            <a:ext uri="{FF2B5EF4-FFF2-40B4-BE49-F238E27FC236}">
              <a16:creationId xmlns:a16="http://schemas.microsoft.com/office/drawing/2014/main" id="{00000000-0008-0000-1500-0000A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1" name="Text Box 680">
          <a:extLst>
            <a:ext uri="{FF2B5EF4-FFF2-40B4-BE49-F238E27FC236}">
              <a16:creationId xmlns:a16="http://schemas.microsoft.com/office/drawing/2014/main" id="{00000000-0008-0000-1500-0000A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2" name="Text Box 681">
          <a:extLst>
            <a:ext uri="{FF2B5EF4-FFF2-40B4-BE49-F238E27FC236}">
              <a16:creationId xmlns:a16="http://schemas.microsoft.com/office/drawing/2014/main" id="{00000000-0008-0000-1500-0000A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3" name="Text Box 682">
          <a:extLst>
            <a:ext uri="{FF2B5EF4-FFF2-40B4-BE49-F238E27FC236}">
              <a16:creationId xmlns:a16="http://schemas.microsoft.com/office/drawing/2014/main" id="{00000000-0008-0000-1500-0000A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4" name="Text Box 683">
          <a:extLst>
            <a:ext uri="{FF2B5EF4-FFF2-40B4-BE49-F238E27FC236}">
              <a16:creationId xmlns:a16="http://schemas.microsoft.com/office/drawing/2014/main" id="{00000000-0008-0000-1500-0000A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5" name="Text Box 684">
          <a:extLst>
            <a:ext uri="{FF2B5EF4-FFF2-40B4-BE49-F238E27FC236}">
              <a16:creationId xmlns:a16="http://schemas.microsoft.com/office/drawing/2014/main" id="{00000000-0008-0000-1500-0000A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6" name="Text Box 685">
          <a:extLst>
            <a:ext uri="{FF2B5EF4-FFF2-40B4-BE49-F238E27FC236}">
              <a16:creationId xmlns:a16="http://schemas.microsoft.com/office/drawing/2014/main" id="{00000000-0008-0000-1500-0000A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7" name="Text Box 686">
          <a:extLst>
            <a:ext uri="{FF2B5EF4-FFF2-40B4-BE49-F238E27FC236}">
              <a16:creationId xmlns:a16="http://schemas.microsoft.com/office/drawing/2014/main" id="{00000000-0008-0000-1500-0000A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8" name="Text Box 687">
          <a:extLst>
            <a:ext uri="{FF2B5EF4-FFF2-40B4-BE49-F238E27FC236}">
              <a16:creationId xmlns:a16="http://schemas.microsoft.com/office/drawing/2014/main" id="{00000000-0008-0000-1500-0000B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89" name="Text Box 688">
          <a:extLst>
            <a:ext uri="{FF2B5EF4-FFF2-40B4-BE49-F238E27FC236}">
              <a16:creationId xmlns:a16="http://schemas.microsoft.com/office/drawing/2014/main" id="{00000000-0008-0000-1500-0000B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0" name="Text Box 689">
          <a:extLst>
            <a:ext uri="{FF2B5EF4-FFF2-40B4-BE49-F238E27FC236}">
              <a16:creationId xmlns:a16="http://schemas.microsoft.com/office/drawing/2014/main" id="{00000000-0008-0000-1500-0000B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1" name="Text Box 690">
          <a:extLst>
            <a:ext uri="{FF2B5EF4-FFF2-40B4-BE49-F238E27FC236}">
              <a16:creationId xmlns:a16="http://schemas.microsoft.com/office/drawing/2014/main" id="{00000000-0008-0000-1500-0000B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2" name="Text Box 691">
          <a:extLst>
            <a:ext uri="{FF2B5EF4-FFF2-40B4-BE49-F238E27FC236}">
              <a16:creationId xmlns:a16="http://schemas.microsoft.com/office/drawing/2014/main" id="{00000000-0008-0000-1500-0000B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3" name="Text Box 692">
          <a:extLst>
            <a:ext uri="{FF2B5EF4-FFF2-40B4-BE49-F238E27FC236}">
              <a16:creationId xmlns:a16="http://schemas.microsoft.com/office/drawing/2014/main" id="{00000000-0008-0000-1500-0000B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4" name="Text Box 693">
          <a:extLst>
            <a:ext uri="{FF2B5EF4-FFF2-40B4-BE49-F238E27FC236}">
              <a16:creationId xmlns:a16="http://schemas.microsoft.com/office/drawing/2014/main" id="{00000000-0008-0000-1500-0000B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5" name="Text Box 694">
          <a:extLst>
            <a:ext uri="{FF2B5EF4-FFF2-40B4-BE49-F238E27FC236}">
              <a16:creationId xmlns:a16="http://schemas.microsoft.com/office/drawing/2014/main" id="{00000000-0008-0000-1500-0000B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6" name="Text Box 695">
          <a:extLst>
            <a:ext uri="{FF2B5EF4-FFF2-40B4-BE49-F238E27FC236}">
              <a16:creationId xmlns:a16="http://schemas.microsoft.com/office/drawing/2014/main" id="{00000000-0008-0000-1500-0000B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7" name="Text Box 696">
          <a:extLst>
            <a:ext uri="{FF2B5EF4-FFF2-40B4-BE49-F238E27FC236}">
              <a16:creationId xmlns:a16="http://schemas.microsoft.com/office/drawing/2014/main" id="{00000000-0008-0000-1500-0000B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8" name="Text Box 697">
          <a:extLst>
            <a:ext uri="{FF2B5EF4-FFF2-40B4-BE49-F238E27FC236}">
              <a16:creationId xmlns:a16="http://schemas.microsoft.com/office/drawing/2014/main" id="{00000000-0008-0000-1500-0000B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699" name="Text Box 698">
          <a:extLst>
            <a:ext uri="{FF2B5EF4-FFF2-40B4-BE49-F238E27FC236}">
              <a16:creationId xmlns:a16="http://schemas.microsoft.com/office/drawing/2014/main" id="{00000000-0008-0000-1500-0000B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0" name="Text Box 699">
          <a:extLst>
            <a:ext uri="{FF2B5EF4-FFF2-40B4-BE49-F238E27FC236}">
              <a16:creationId xmlns:a16="http://schemas.microsoft.com/office/drawing/2014/main" id="{00000000-0008-0000-1500-0000B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1" name="Text Box 700">
          <a:extLst>
            <a:ext uri="{FF2B5EF4-FFF2-40B4-BE49-F238E27FC236}">
              <a16:creationId xmlns:a16="http://schemas.microsoft.com/office/drawing/2014/main" id="{00000000-0008-0000-1500-0000B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2" name="Text Box 701">
          <a:extLst>
            <a:ext uri="{FF2B5EF4-FFF2-40B4-BE49-F238E27FC236}">
              <a16:creationId xmlns:a16="http://schemas.microsoft.com/office/drawing/2014/main" id="{00000000-0008-0000-1500-0000B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3" name="Text Box 702">
          <a:extLst>
            <a:ext uri="{FF2B5EF4-FFF2-40B4-BE49-F238E27FC236}">
              <a16:creationId xmlns:a16="http://schemas.microsoft.com/office/drawing/2014/main" id="{00000000-0008-0000-1500-0000B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4" name="Text Box 703">
          <a:extLst>
            <a:ext uri="{FF2B5EF4-FFF2-40B4-BE49-F238E27FC236}">
              <a16:creationId xmlns:a16="http://schemas.microsoft.com/office/drawing/2014/main" id="{00000000-0008-0000-1500-0000C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5" name="Text Box 704">
          <a:extLst>
            <a:ext uri="{FF2B5EF4-FFF2-40B4-BE49-F238E27FC236}">
              <a16:creationId xmlns:a16="http://schemas.microsoft.com/office/drawing/2014/main" id="{00000000-0008-0000-1500-0000C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6" name="Text Box 705">
          <a:extLst>
            <a:ext uri="{FF2B5EF4-FFF2-40B4-BE49-F238E27FC236}">
              <a16:creationId xmlns:a16="http://schemas.microsoft.com/office/drawing/2014/main" id="{00000000-0008-0000-1500-0000C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7" name="Text Box 706">
          <a:extLst>
            <a:ext uri="{FF2B5EF4-FFF2-40B4-BE49-F238E27FC236}">
              <a16:creationId xmlns:a16="http://schemas.microsoft.com/office/drawing/2014/main" id="{00000000-0008-0000-1500-0000C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8" name="Text Box 707">
          <a:extLst>
            <a:ext uri="{FF2B5EF4-FFF2-40B4-BE49-F238E27FC236}">
              <a16:creationId xmlns:a16="http://schemas.microsoft.com/office/drawing/2014/main" id="{00000000-0008-0000-1500-0000C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09" name="Text Box 708">
          <a:extLst>
            <a:ext uri="{FF2B5EF4-FFF2-40B4-BE49-F238E27FC236}">
              <a16:creationId xmlns:a16="http://schemas.microsoft.com/office/drawing/2014/main" id="{00000000-0008-0000-1500-0000C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0" name="Text Box 709">
          <a:extLst>
            <a:ext uri="{FF2B5EF4-FFF2-40B4-BE49-F238E27FC236}">
              <a16:creationId xmlns:a16="http://schemas.microsoft.com/office/drawing/2014/main" id="{00000000-0008-0000-1500-0000C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1" name="Text Box 710">
          <a:extLst>
            <a:ext uri="{FF2B5EF4-FFF2-40B4-BE49-F238E27FC236}">
              <a16:creationId xmlns:a16="http://schemas.microsoft.com/office/drawing/2014/main" id="{00000000-0008-0000-1500-0000C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2" name="Text Box 711">
          <a:extLst>
            <a:ext uri="{FF2B5EF4-FFF2-40B4-BE49-F238E27FC236}">
              <a16:creationId xmlns:a16="http://schemas.microsoft.com/office/drawing/2014/main" id="{00000000-0008-0000-1500-0000C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3" name="Text Box 712">
          <a:extLst>
            <a:ext uri="{FF2B5EF4-FFF2-40B4-BE49-F238E27FC236}">
              <a16:creationId xmlns:a16="http://schemas.microsoft.com/office/drawing/2014/main" id="{00000000-0008-0000-1500-0000C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4" name="Text Box 713">
          <a:extLst>
            <a:ext uri="{FF2B5EF4-FFF2-40B4-BE49-F238E27FC236}">
              <a16:creationId xmlns:a16="http://schemas.microsoft.com/office/drawing/2014/main" id="{00000000-0008-0000-1500-0000C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5" name="Text Box 714">
          <a:extLst>
            <a:ext uri="{FF2B5EF4-FFF2-40B4-BE49-F238E27FC236}">
              <a16:creationId xmlns:a16="http://schemas.microsoft.com/office/drawing/2014/main" id="{00000000-0008-0000-1500-0000C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6" name="Text Box 715">
          <a:extLst>
            <a:ext uri="{FF2B5EF4-FFF2-40B4-BE49-F238E27FC236}">
              <a16:creationId xmlns:a16="http://schemas.microsoft.com/office/drawing/2014/main" id="{00000000-0008-0000-1500-0000C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7" name="Text Box 716">
          <a:extLst>
            <a:ext uri="{FF2B5EF4-FFF2-40B4-BE49-F238E27FC236}">
              <a16:creationId xmlns:a16="http://schemas.microsoft.com/office/drawing/2014/main" id="{00000000-0008-0000-1500-0000C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8" name="Text Box 717">
          <a:extLst>
            <a:ext uri="{FF2B5EF4-FFF2-40B4-BE49-F238E27FC236}">
              <a16:creationId xmlns:a16="http://schemas.microsoft.com/office/drawing/2014/main" id="{00000000-0008-0000-1500-0000C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19" name="Text Box 718">
          <a:extLst>
            <a:ext uri="{FF2B5EF4-FFF2-40B4-BE49-F238E27FC236}">
              <a16:creationId xmlns:a16="http://schemas.microsoft.com/office/drawing/2014/main" id="{00000000-0008-0000-1500-0000C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0" name="Text Box 719">
          <a:extLst>
            <a:ext uri="{FF2B5EF4-FFF2-40B4-BE49-F238E27FC236}">
              <a16:creationId xmlns:a16="http://schemas.microsoft.com/office/drawing/2014/main" id="{00000000-0008-0000-1500-0000D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1" name="Text Box 720">
          <a:extLst>
            <a:ext uri="{FF2B5EF4-FFF2-40B4-BE49-F238E27FC236}">
              <a16:creationId xmlns:a16="http://schemas.microsoft.com/office/drawing/2014/main" id="{00000000-0008-0000-1500-0000D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2" name="Text Box 721">
          <a:extLst>
            <a:ext uri="{FF2B5EF4-FFF2-40B4-BE49-F238E27FC236}">
              <a16:creationId xmlns:a16="http://schemas.microsoft.com/office/drawing/2014/main" id="{00000000-0008-0000-1500-0000D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3" name="Text Box 722">
          <a:extLst>
            <a:ext uri="{FF2B5EF4-FFF2-40B4-BE49-F238E27FC236}">
              <a16:creationId xmlns:a16="http://schemas.microsoft.com/office/drawing/2014/main" id="{00000000-0008-0000-1500-0000D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4" name="Text Box 723">
          <a:extLst>
            <a:ext uri="{FF2B5EF4-FFF2-40B4-BE49-F238E27FC236}">
              <a16:creationId xmlns:a16="http://schemas.microsoft.com/office/drawing/2014/main" id="{00000000-0008-0000-1500-0000D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5" name="Text Box 724">
          <a:extLst>
            <a:ext uri="{FF2B5EF4-FFF2-40B4-BE49-F238E27FC236}">
              <a16:creationId xmlns:a16="http://schemas.microsoft.com/office/drawing/2014/main" id="{00000000-0008-0000-1500-0000D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6" name="Text Box 725">
          <a:extLst>
            <a:ext uri="{FF2B5EF4-FFF2-40B4-BE49-F238E27FC236}">
              <a16:creationId xmlns:a16="http://schemas.microsoft.com/office/drawing/2014/main" id="{00000000-0008-0000-1500-0000D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7" name="Text Box 726">
          <a:extLst>
            <a:ext uri="{FF2B5EF4-FFF2-40B4-BE49-F238E27FC236}">
              <a16:creationId xmlns:a16="http://schemas.microsoft.com/office/drawing/2014/main" id="{00000000-0008-0000-1500-0000D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8" name="Text Box 727">
          <a:extLst>
            <a:ext uri="{FF2B5EF4-FFF2-40B4-BE49-F238E27FC236}">
              <a16:creationId xmlns:a16="http://schemas.microsoft.com/office/drawing/2014/main" id="{00000000-0008-0000-1500-0000D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29" name="Text Box 728">
          <a:extLst>
            <a:ext uri="{FF2B5EF4-FFF2-40B4-BE49-F238E27FC236}">
              <a16:creationId xmlns:a16="http://schemas.microsoft.com/office/drawing/2014/main" id="{00000000-0008-0000-1500-0000D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0" name="Text Box 729">
          <a:extLst>
            <a:ext uri="{FF2B5EF4-FFF2-40B4-BE49-F238E27FC236}">
              <a16:creationId xmlns:a16="http://schemas.microsoft.com/office/drawing/2014/main" id="{00000000-0008-0000-1500-0000D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1" name="Text Box 730">
          <a:extLst>
            <a:ext uri="{FF2B5EF4-FFF2-40B4-BE49-F238E27FC236}">
              <a16:creationId xmlns:a16="http://schemas.microsoft.com/office/drawing/2014/main" id="{00000000-0008-0000-1500-0000D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2" name="Text Box 731">
          <a:extLst>
            <a:ext uri="{FF2B5EF4-FFF2-40B4-BE49-F238E27FC236}">
              <a16:creationId xmlns:a16="http://schemas.microsoft.com/office/drawing/2014/main" id="{00000000-0008-0000-1500-0000D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3" name="Text Box 732">
          <a:extLst>
            <a:ext uri="{FF2B5EF4-FFF2-40B4-BE49-F238E27FC236}">
              <a16:creationId xmlns:a16="http://schemas.microsoft.com/office/drawing/2014/main" id="{00000000-0008-0000-1500-0000D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4" name="Text Box 733">
          <a:extLst>
            <a:ext uri="{FF2B5EF4-FFF2-40B4-BE49-F238E27FC236}">
              <a16:creationId xmlns:a16="http://schemas.microsoft.com/office/drawing/2014/main" id="{00000000-0008-0000-1500-0000D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5" name="Text Box 734">
          <a:extLst>
            <a:ext uri="{FF2B5EF4-FFF2-40B4-BE49-F238E27FC236}">
              <a16:creationId xmlns:a16="http://schemas.microsoft.com/office/drawing/2014/main" id="{00000000-0008-0000-1500-0000D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6" name="Text Box 735">
          <a:extLst>
            <a:ext uri="{FF2B5EF4-FFF2-40B4-BE49-F238E27FC236}">
              <a16:creationId xmlns:a16="http://schemas.microsoft.com/office/drawing/2014/main" id="{00000000-0008-0000-1500-0000E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7" name="Text Box 736">
          <a:extLst>
            <a:ext uri="{FF2B5EF4-FFF2-40B4-BE49-F238E27FC236}">
              <a16:creationId xmlns:a16="http://schemas.microsoft.com/office/drawing/2014/main" id="{00000000-0008-0000-1500-0000E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8" name="Text Box 737">
          <a:extLst>
            <a:ext uri="{FF2B5EF4-FFF2-40B4-BE49-F238E27FC236}">
              <a16:creationId xmlns:a16="http://schemas.microsoft.com/office/drawing/2014/main" id="{00000000-0008-0000-1500-0000E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39" name="Text Box 738">
          <a:extLst>
            <a:ext uri="{FF2B5EF4-FFF2-40B4-BE49-F238E27FC236}">
              <a16:creationId xmlns:a16="http://schemas.microsoft.com/office/drawing/2014/main" id="{00000000-0008-0000-1500-0000E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0" name="Text Box 739">
          <a:extLst>
            <a:ext uri="{FF2B5EF4-FFF2-40B4-BE49-F238E27FC236}">
              <a16:creationId xmlns:a16="http://schemas.microsoft.com/office/drawing/2014/main" id="{00000000-0008-0000-1500-0000E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1" name="Text Box 740">
          <a:extLst>
            <a:ext uri="{FF2B5EF4-FFF2-40B4-BE49-F238E27FC236}">
              <a16:creationId xmlns:a16="http://schemas.microsoft.com/office/drawing/2014/main" id="{00000000-0008-0000-1500-0000E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2" name="Text Box 741">
          <a:extLst>
            <a:ext uri="{FF2B5EF4-FFF2-40B4-BE49-F238E27FC236}">
              <a16:creationId xmlns:a16="http://schemas.microsoft.com/office/drawing/2014/main" id="{00000000-0008-0000-1500-0000E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3" name="Text Box 742">
          <a:extLst>
            <a:ext uri="{FF2B5EF4-FFF2-40B4-BE49-F238E27FC236}">
              <a16:creationId xmlns:a16="http://schemas.microsoft.com/office/drawing/2014/main" id="{00000000-0008-0000-1500-0000E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4" name="Text Box 743">
          <a:extLst>
            <a:ext uri="{FF2B5EF4-FFF2-40B4-BE49-F238E27FC236}">
              <a16:creationId xmlns:a16="http://schemas.microsoft.com/office/drawing/2014/main" id="{00000000-0008-0000-1500-0000E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5" name="Text Box 744">
          <a:extLst>
            <a:ext uri="{FF2B5EF4-FFF2-40B4-BE49-F238E27FC236}">
              <a16:creationId xmlns:a16="http://schemas.microsoft.com/office/drawing/2014/main" id="{00000000-0008-0000-1500-0000E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6" name="Text Box 745">
          <a:extLst>
            <a:ext uri="{FF2B5EF4-FFF2-40B4-BE49-F238E27FC236}">
              <a16:creationId xmlns:a16="http://schemas.microsoft.com/office/drawing/2014/main" id="{00000000-0008-0000-1500-0000E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7" name="Text Box 746">
          <a:extLst>
            <a:ext uri="{FF2B5EF4-FFF2-40B4-BE49-F238E27FC236}">
              <a16:creationId xmlns:a16="http://schemas.microsoft.com/office/drawing/2014/main" id="{00000000-0008-0000-1500-0000E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8" name="Text Box 747">
          <a:extLst>
            <a:ext uri="{FF2B5EF4-FFF2-40B4-BE49-F238E27FC236}">
              <a16:creationId xmlns:a16="http://schemas.microsoft.com/office/drawing/2014/main" id="{00000000-0008-0000-1500-0000E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49" name="Text Box 748">
          <a:extLst>
            <a:ext uri="{FF2B5EF4-FFF2-40B4-BE49-F238E27FC236}">
              <a16:creationId xmlns:a16="http://schemas.microsoft.com/office/drawing/2014/main" id="{00000000-0008-0000-1500-0000E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0" name="Text Box 749">
          <a:extLst>
            <a:ext uri="{FF2B5EF4-FFF2-40B4-BE49-F238E27FC236}">
              <a16:creationId xmlns:a16="http://schemas.microsoft.com/office/drawing/2014/main" id="{00000000-0008-0000-1500-0000E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1" name="Text Box 750">
          <a:extLst>
            <a:ext uri="{FF2B5EF4-FFF2-40B4-BE49-F238E27FC236}">
              <a16:creationId xmlns:a16="http://schemas.microsoft.com/office/drawing/2014/main" id="{00000000-0008-0000-1500-0000E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2" name="Text Box 751">
          <a:extLst>
            <a:ext uri="{FF2B5EF4-FFF2-40B4-BE49-F238E27FC236}">
              <a16:creationId xmlns:a16="http://schemas.microsoft.com/office/drawing/2014/main" id="{00000000-0008-0000-1500-0000F0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3" name="Text Box 752">
          <a:extLst>
            <a:ext uri="{FF2B5EF4-FFF2-40B4-BE49-F238E27FC236}">
              <a16:creationId xmlns:a16="http://schemas.microsoft.com/office/drawing/2014/main" id="{00000000-0008-0000-1500-0000F1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4" name="Text Box 753">
          <a:extLst>
            <a:ext uri="{FF2B5EF4-FFF2-40B4-BE49-F238E27FC236}">
              <a16:creationId xmlns:a16="http://schemas.microsoft.com/office/drawing/2014/main" id="{00000000-0008-0000-1500-0000F2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5" name="Text Box 754">
          <a:extLst>
            <a:ext uri="{FF2B5EF4-FFF2-40B4-BE49-F238E27FC236}">
              <a16:creationId xmlns:a16="http://schemas.microsoft.com/office/drawing/2014/main" id="{00000000-0008-0000-1500-0000F3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6" name="Text Box 755">
          <a:extLst>
            <a:ext uri="{FF2B5EF4-FFF2-40B4-BE49-F238E27FC236}">
              <a16:creationId xmlns:a16="http://schemas.microsoft.com/office/drawing/2014/main" id="{00000000-0008-0000-1500-0000F4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7" name="Text Box 756">
          <a:extLst>
            <a:ext uri="{FF2B5EF4-FFF2-40B4-BE49-F238E27FC236}">
              <a16:creationId xmlns:a16="http://schemas.microsoft.com/office/drawing/2014/main" id="{00000000-0008-0000-1500-0000F5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8" name="Text Box 757">
          <a:extLst>
            <a:ext uri="{FF2B5EF4-FFF2-40B4-BE49-F238E27FC236}">
              <a16:creationId xmlns:a16="http://schemas.microsoft.com/office/drawing/2014/main" id="{00000000-0008-0000-1500-0000F6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59" name="Text Box 758">
          <a:extLst>
            <a:ext uri="{FF2B5EF4-FFF2-40B4-BE49-F238E27FC236}">
              <a16:creationId xmlns:a16="http://schemas.microsoft.com/office/drawing/2014/main" id="{00000000-0008-0000-1500-0000F7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0" name="Text Box 759">
          <a:extLst>
            <a:ext uri="{FF2B5EF4-FFF2-40B4-BE49-F238E27FC236}">
              <a16:creationId xmlns:a16="http://schemas.microsoft.com/office/drawing/2014/main" id="{00000000-0008-0000-1500-0000F8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1" name="Text Box 760">
          <a:extLst>
            <a:ext uri="{FF2B5EF4-FFF2-40B4-BE49-F238E27FC236}">
              <a16:creationId xmlns:a16="http://schemas.microsoft.com/office/drawing/2014/main" id="{00000000-0008-0000-1500-0000F9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2" name="Text Box 761">
          <a:extLst>
            <a:ext uri="{FF2B5EF4-FFF2-40B4-BE49-F238E27FC236}">
              <a16:creationId xmlns:a16="http://schemas.microsoft.com/office/drawing/2014/main" id="{00000000-0008-0000-1500-0000FA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3" name="Text Box 762">
          <a:extLst>
            <a:ext uri="{FF2B5EF4-FFF2-40B4-BE49-F238E27FC236}">
              <a16:creationId xmlns:a16="http://schemas.microsoft.com/office/drawing/2014/main" id="{00000000-0008-0000-1500-0000FB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4" name="Text Box 763">
          <a:extLst>
            <a:ext uri="{FF2B5EF4-FFF2-40B4-BE49-F238E27FC236}">
              <a16:creationId xmlns:a16="http://schemas.microsoft.com/office/drawing/2014/main" id="{00000000-0008-0000-1500-0000FC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5" name="Text Box 764">
          <a:extLst>
            <a:ext uri="{FF2B5EF4-FFF2-40B4-BE49-F238E27FC236}">
              <a16:creationId xmlns:a16="http://schemas.microsoft.com/office/drawing/2014/main" id="{00000000-0008-0000-1500-0000FD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6" name="Text Box 765">
          <a:extLst>
            <a:ext uri="{FF2B5EF4-FFF2-40B4-BE49-F238E27FC236}">
              <a16:creationId xmlns:a16="http://schemas.microsoft.com/office/drawing/2014/main" id="{00000000-0008-0000-1500-0000FE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7" name="Text Box 766">
          <a:extLst>
            <a:ext uri="{FF2B5EF4-FFF2-40B4-BE49-F238E27FC236}">
              <a16:creationId xmlns:a16="http://schemas.microsoft.com/office/drawing/2014/main" id="{00000000-0008-0000-1500-0000FF02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8" name="Text Box 767">
          <a:extLst>
            <a:ext uri="{FF2B5EF4-FFF2-40B4-BE49-F238E27FC236}">
              <a16:creationId xmlns:a16="http://schemas.microsoft.com/office/drawing/2014/main" id="{00000000-0008-0000-1500-00000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69" name="Text Box 768">
          <a:extLst>
            <a:ext uri="{FF2B5EF4-FFF2-40B4-BE49-F238E27FC236}">
              <a16:creationId xmlns:a16="http://schemas.microsoft.com/office/drawing/2014/main" id="{00000000-0008-0000-1500-00000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0" name="Text Box 769">
          <a:extLst>
            <a:ext uri="{FF2B5EF4-FFF2-40B4-BE49-F238E27FC236}">
              <a16:creationId xmlns:a16="http://schemas.microsoft.com/office/drawing/2014/main" id="{00000000-0008-0000-1500-00000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1" name="Text Box 770">
          <a:extLst>
            <a:ext uri="{FF2B5EF4-FFF2-40B4-BE49-F238E27FC236}">
              <a16:creationId xmlns:a16="http://schemas.microsoft.com/office/drawing/2014/main" id="{00000000-0008-0000-1500-00000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2" name="Text Box 771">
          <a:extLst>
            <a:ext uri="{FF2B5EF4-FFF2-40B4-BE49-F238E27FC236}">
              <a16:creationId xmlns:a16="http://schemas.microsoft.com/office/drawing/2014/main" id="{00000000-0008-0000-1500-00000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3" name="Text Box 772">
          <a:extLst>
            <a:ext uri="{FF2B5EF4-FFF2-40B4-BE49-F238E27FC236}">
              <a16:creationId xmlns:a16="http://schemas.microsoft.com/office/drawing/2014/main" id="{00000000-0008-0000-1500-00000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4" name="Text Box 773">
          <a:extLst>
            <a:ext uri="{FF2B5EF4-FFF2-40B4-BE49-F238E27FC236}">
              <a16:creationId xmlns:a16="http://schemas.microsoft.com/office/drawing/2014/main" id="{00000000-0008-0000-1500-00000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5" name="Text Box 774">
          <a:extLst>
            <a:ext uri="{FF2B5EF4-FFF2-40B4-BE49-F238E27FC236}">
              <a16:creationId xmlns:a16="http://schemas.microsoft.com/office/drawing/2014/main" id="{00000000-0008-0000-1500-00000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6" name="Text Box 775">
          <a:extLst>
            <a:ext uri="{FF2B5EF4-FFF2-40B4-BE49-F238E27FC236}">
              <a16:creationId xmlns:a16="http://schemas.microsoft.com/office/drawing/2014/main" id="{00000000-0008-0000-1500-00000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7" name="Text Box 776">
          <a:extLst>
            <a:ext uri="{FF2B5EF4-FFF2-40B4-BE49-F238E27FC236}">
              <a16:creationId xmlns:a16="http://schemas.microsoft.com/office/drawing/2014/main" id="{00000000-0008-0000-1500-00000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8" name="Text Box 777">
          <a:extLst>
            <a:ext uri="{FF2B5EF4-FFF2-40B4-BE49-F238E27FC236}">
              <a16:creationId xmlns:a16="http://schemas.microsoft.com/office/drawing/2014/main" id="{00000000-0008-0000-1500-00000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79" name="Text Box 778">
          <a:extLst>
            <a:ext uri="{FF2B5EF4-FFF2-40B4-BE49-F238E27FC236}">
              <a16:creationId xmlns:a16="http://schemas.microsoft.com/office/drawing/2014/main" id="{00000000-0008-0000-1500-00000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0" name="Text Box 779">
          <a:extLst>
            <a:ext uri="{FF2B5EF4-FFF2-40B4-BE49-F238E27FC236}">
              <a16:creationId xmlns:a16="http://schemas.microsoft.com/office/drawing/2014/main" id="{00000000-0008-0000-1500-00000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1" name="Text Box 780">
          <a:extLst>
            <a:ext uri="{FF2B5EF4-FFF2-40B4-BE49-F238E27FC236}">
              <a16:creationId xmlns:a16="http://schemas.microsoft.com/office/drawing/2014/main" id="{00000000-0008-0000-1500-00000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2" name="Text Box 781">
          <a:extLst>
            <a:ext uri="{FF2B5EF4-FFF2-40B4-BE49-F238E27FC236}">
              <a16:creationId xmlns:a16="http://schemas.microsoft.com/office/drawing/2014/main" id="{00000000-0008-0000-1500-00000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3" name="Text Box 782">
          <a:extLst>
            <a:ext uri="{FF2B5EF4-FFF2-40B4-BE49-F238E27FC236}">
              <a16:creationId xmlns:a16="http://schemas.microsoft.com/office/drawing/2014/main" id="{00000000-0008-0000-1500-00000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4" name="Text Box 783">
          <a:extLst>
            <a:ext uri="{FF2B5EF4-FFF2-40B4-BE49-F238E27FC236}">
              <a16:creationId xmlns:a16="http://schemas.microsoft.com/office/drawing/2014/main" id="{00000000-0008-0000-1500-00001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5" name="Text Box 784">
          <a:extLst>
            <a:ext uri="{FF2B5EF4-FFF2-40B4-BE49-F238E27FC236}">
              <a16:creationId xmlns:a16="http://schemas.microsoft.com/office/drawing/2014/main" id="{00000000-0008-0000-1500-00001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6" name="Text Box 785">
          <a:extLst>
            <a:ext uri="{FF2B5EF4-FFF2-40B4-BE49-F238E27FC236}">
              <a16:creationId xmlns:a16="http://schemas.microsoft.com/office/drawing/2014/main" id="{00000000-0008-0000-1500-00001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7" name="Text Box 786">
          <a:extLst>
            <a:ext uri="{FF2B5EF4-FFF2-40B4-BE49-F238E27FC236}">
              <a16:creationId xmlns:a16="http://schemas.microsoft.com/office/drawing/2014/main" id="{00000000-0008-0000-1500-00001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8" name="Text Box 787">
          <a:extLst>
            <a:ext uri="{FF2B5EF4-FFF2-40B4-BE49-F238E27FC236}">
              <a16:creationId xmlns:a16="http://schemas.microsoft.com/office/drawing/2014/main" id="{00000000-0008-0000-1500-00001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89" name="Text Box 788">
          <a:extLst>
            <a:ext uri="{FF2B5EF4-FFF2-40B4-BE49-F238E27FC236}">
              <a16:creationId xmlns:a16="http://schemas.microsoft.com/office/drawing/2014/main" id="{00000000-0008-0000-1500-00001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0" name="Text Box 789">
          <a:extLst>
            <a:ext uri="{FF2B5EF4-FFF2-40B4-BE49-F238E27FC236}">
              <a16:creationId xmlns:a16="http://schemas.microsoft.com/office/drawing/2014/main" id="{00000000-0008-0000-1500-00001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1" name="Text Box 790">
          <a:extLst>
            <a:ext uri="{FF2B5EF4-FFF2-40B4-BE49-F238E27FC236}">
              <a16:creationId xmlns:a16="http://schemas.microsoft.com/office/drawing/2014/main" id="{00000000-0008-0000-1500-00001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2" name="Text Box 791">
          <a:extLst>
            <a:ext uri="{FF2B5EF4-FFF2-40B4-BE49-F238E27FC236}">
              <a16:creationId xmlns:a16="http://schemas.microsoft.com/office/drawing/2014/main" id="{00000000-0008-0000-1500-00001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3" name="Text Box 792">
          <a:extLst>
            <a:ext uri="{FF2B5EF4-FFF2-40B4-BE49-F238E27FC236}">
              <a16:creationId xmlns:a16="http://schemas.microsoft.com/office/drawing/2014/main" id="{00000000-0008-0000-1500-00001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4" name="Text Box 793">
          <a:extLst>
            <a:ext uri="{FF2B5EF4-FFF2-40B4-BE49-F238E27FC236}">
              <a16:creationId xmlns:a16="http://schemas.microsoft.com/office/drawing/2014/main" id="{00000000-0008-0000-1500-00001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5" name="Text Box 794">
          <a:extLst>
            <a:ext uri="{FF2B5EF4-FFF2-40B4-BE49-F238E27FC236}">
              <a16:creationId xmlns:a16="http://schemas.microsoft.com/office/drawing/2014/main" id="{00000000-0008-0000-1500-00001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6" name="Text Box 795">
          <a:extLst>
            <a:ext uri="{FF2B5EF4-FFF2-40B4-BE49-F238E27FC236}">
              <a16:creationId xmlns:a16="http://schemas.microsoft.com/office/drawing/2014/main" id="{00000000-0008-0000-1500-00001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7" name="Text Box 796">
          <a:extLst>
            <a:ext uri="{FF2B5EF4-FFF2-40B4-BE49-F238E27FC236}">
              <a16:creationId xmlns:a16="http://schemas.microsoft.com/office/drawing/2014/main" id="{00000000-0008-0000-1500-00001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8" name="Text Box 797">
          <a:extLst>
            <a:ext uri="{FF2B5EF4-FFF2-40B4-BE49-F238E27FC236}">
              <a16:creationId xmlns:a16="http://schemas.microsoft.com/office/drawing/2014/main" id="{00000000-0008-0000-1500-00001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799" name="Text Box 798">
          <a:extLst>
            <a:ext uri="{FF2B5EF4-FFF2-40B4-BE49-F238E27FC236}">
              <a16:creationId xmlns:a16="http://schemas.microsoft.com/office/drawing/2014/main" id="{00000000-0008-0000-1500-00001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0" name="Text Box 799">
          <a:extLst>
            <a:ext uri="{FF2B5EF4-FFF2-40B4-BE49-F238E27FC236}">
              <a16:creationId xmlns:a16="http://schemas.microsoft.com/office/drawing/2014/main" id="{00000000-0008-0000-1500-00002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1" name="Text Box 800">
          <a:extLst>
            <a:ext uri="{FF2B5EF4-FFF2-40B4-BE49-F238E27FC236}">
              <a16:creationId xmlns:a16="http://schemas.microsoft.com/office/drawing/2014/main" id="{00000000-0008-0000-1500-00002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2" name="Text Box 801">
          <a:extLst>
            <a:ext uri="{FF2B5EF4-FFF2-40B4-BE49-F238E27FC236}">
              <a16:creationId xmlns:a16="http://schemas.microsoft.com/office/drawing/2014/main" id="{00000000-0008-0000-1500-00002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3" name="Text Box 802">
          <a:extLst>
            <a:ext uri="{FF2B5EF4-FFF2-40B4-BE49-F238E27FC236}">
              <a16:creationId xmlns:a16="http://schemas.microsoft.com/office/drawing/2014/main" id="{00000000-0008-0000-1500-00002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4" name="Text Box 803">
          <a:extLst>
            <a:ext uri="{FF2B5EF4-FFF2-40B4-BE49-F238E27FC236}">
              <a16:creationId xmlns:a16="http://schemas.microsoft.com/office/drawing/2014/main" id="{00000000-0008-0000-1500-00002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5" name="Text Box 804">
          <a:extLst>
            <a:ext uri="{FF2B5EF4-FFF2-40B4-BE49-F238E27FC236}">
              <a16:creationId xmlns:a16="http://schemas.microsoft.com/office/drawing/2014/main" id="{00000000-0008-0000-1500-00002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6" name="Text Box 805">
          <a:extLst>
            <a:ext uri="{FF2B5EF4-FFF2-40B4-BE49-F238E27FC236}">
              <a16:creationId xmlns:a16="http://schemas.microsoft.com/office/drawing/2014/main" id="{00000000-0008-0000-1500-00002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7" name="Text Box 806">
          <a:extLst>
            <a:ext uri="{FF2B5EF4-FFF2-40B4-BE49-F238E27FC236}">
              <a16:creationId xmlns:a16="http://schemas.microsoft.com/office/drawing/2014/main" id="{00000000-0008-0000-1500-00002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8" name="Text Box 807">
          <a:extLst>
            <a:ext uri="{FF2B5EF4-FFF2-40B4-BE49-F238E27FC236}">
              <a16:creationId xmlns:a16="http://schemas.microsoft.com/office/drawing/2014/main" id="{00000000-0008-0000-1500-00002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09" name="Text Box 808">
          <a:extLst>
            <a:ext uri="{FF2B5EF4-FFF2-40B4-BE49-F238E27FC236}">
              <a16:creationId xmlns:a16="http://schemas.microsoft.com/office/drawing/2014/main" id="{00000000-0008-0000-1500-00002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0" name="Text Box 809">
          <a:extLst>
            <a:ext uri="{FF2B5EF4-FFF2-40B4-BE49-F238E27FC236}">
              <a16:creationId xmlns:a16="http://schemas.microsoft.com/office/drawing/2014/main" id="{00000000-0008-0000-1500-00002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1" name="Text Box 810">
          <a:extLst>
            <a:ext uri="{FF2B5EF4-FFF2-40B4-BE49-F238E27FC236}">
              <a16:creationId xmlns:a16="http://schemas.microsoft.com/office/drawing/2014/main" id="{00000000-0008-0000-1500-00002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2" name="Text Box 811">
          <a:extLst>
            <a:ext uri="{FF2B5EF4-FFF2-40B4-BE49-F238E27FC236}">
              <a16:creationId xmlns:a16="http://schemas.microsoft.com/office/drawing/2014/main" id="{00000000-0008-0000-1500-00002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3" name="Text Box 812">
          <a:extLst>
            <a:ext uri="{FF2B5EF4-FFF2-40B4-BE49-F238E27FC236}">
              <a16:creationId xmlns:a16="http://schemas.microsoft.com/office/drawing/2014/main" id="{00000000-0008-0000-1500-00002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4" name="Text Box 813">
          <a:extLst>
            <a:ext uri="{FF2B5EF4-FFF2-40B4-BE49-F238E27FC236}">
              <a16:creationId xmlns:a16="http://schemas.microsoft.com/office/drawing/2014/main" id="{00000000-0008-0000-1500-00002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5" name="Text Box 814">
          <a:extLst>
            <a:ext uri="{FF2B5EF4-FFF2-40B4-BE49-F238E27FC236}">
              <a16:creationId xmlns:a16="http://schemas.microsoft.com/office/drawing/2014/main" id="{00000000-0008-0000-1500-00002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6" name="Text Box 815">
          <a:extLst>
            <a:ext uri="{FF2B5EF4-FFF2-40B4-BE49-F238E27FC236}">
              <a16:creationId xmlns:a16="http://schemas.microsoft.com/office/drawing/2014/main" id="{00000000-0008-0000-1500-00003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7" name="Text Box 816">
          <a:extLst>
            <a:ext uri="{FF2B5EF4-FFF2-40B4-BE49-F238E27FC236}">
              <a16:creationId xmlns:a16="http://schemas.microsoft.com/office/drawing/2014/main" id="{00000000-0008-0000-1500-00003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8" name="Text Box 817">
          <a:extLst>
            <a:ext uri="{FF2B5EF4-FFF2-40B4-BE49-F238E27FC236}">
              <a16:creationId xmlns:a16="http://schemas.microsoft.com/office/drawing/2014/main" id="{00000000-0008-0000-1500-00003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19" name="Text Box 818">
          <a:extLst>
            <a:ext uri="{FF2B5EF4-FFF2-40B4-BE49-F238E27FC236}">
              <a16:creationId xmlns:a16="http://schemas.microsoft.com/office/drawing/2014/main" id="{00000000-0008-0000-1500-00003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0" name="Text Box 819">
          <a:extLst>
            <a:ext uri="{FF2B5EF4-FFF2-40B4-BE49-F238E27FC236}">
              <a16:creationId xmlns:a16="http://schemas.microsoft.com/office/drawing/2014/main" id="{00000000-0008-0000-1500-00003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1" name="Text Box 820">
          <a:extLst>
            <a:ext uri="{FF2B5EF4-FFF2-40B4-BE49-F238E27FC236}">
              <a16:creationId xmlns:a16="http://schemas.microsoft.com/office/drawing/2014/main" id="{00000000-0008-0000-1500-00003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2" name="Text Box 821">
          <a:extLst>
            <a:ext uri="{FF2B5EF4-FFF2-40B4-BE49-F238E27FC236}">
              <a16:creationId xmlns:a16="http://schemas.microsoft.com/office/drawing/2014/main" id="{00000000-0008-0000-1500-00003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3" name="Text Box 822">
          <a:extLst>
            <a:ext uri="{FF2B5EF4-FFF2-40B4-BE49-F238E27FC236}">
              <a16:creationId xmlns:a16="http://schemas.microsoft.com/office/drawing/2014/main" id="{00000000-0008-0000-1500-00003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4" name="Text Box 823">
          <a:extLst>
            <a:ext uri="{FF2B5EF4-FFF2-40B4-BE49-F238E27FC236}">
              <a16:creationId xmlns:a16="http://schemas.microsoft.com/office/drawing/2014/main" id="{00000000-0008-0000-1500-00003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5" name="Text Box 824">
          <a:extLst>
            <a:ext uri="{FF2B5EF4-FFF2-40B4-BE49-F238E27FC236}">
              <a16:creationId xmlns:a16="http://schemas.microsoft.com/office/drawing/2014/main" id="{00000000-0008-0000-1500-00003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6" name="Text Box 825">
          <a:extLst>
            <a:ext uri="{FF2B5EF4-FFF2-40B4-BE49-F238E27FC236}">
              <a16:creationId xmlns:a16="http://schemas.microsoft.com/office/drawing/2014/main" id="{00000000-0008-0000-1500-00003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7" name="Text Box 826">
          <a:extLst>
            <a:ext uri="{FF2B5EF4-FFF2-40B4-BE49-F238E27FC236}">
              <a16:creationId xmlns:a16="http://schemas.microsoft.com/office/drawing/2014/main" id="{00000000-0008-0000-1500-00003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8" name="Text Box 827">
          <a:extLst>
            <a:ext uri="{FF2B5EF4-FFF2-40B4-BE49-F238E27FC236}">
              <a16:creationId xmlns:a16="http://schemas.microsoft.com/office/drawing/2014/main" id="{00000000-0008-0000-1500-00003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29" name="Text Box 828">
          <a:extLst>
            <a:ext uri="{FF2B5EF4-FFF2-40B4-BE49-F238E27FC236}">
              <a16:creationId xmlns:a16="http://schemas.microsoft.com/office/drawing/2014/main" id="{00000000-0008-0000-1500-00003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0" name="Text Box 829">
          <a:extLst>
            <a:ext uri="{FF2B5EF4-FFF2-40B4-BE49-F238E27FC236}">
              <a16:creationId xmlns:a16="http://schemas.microsoft.com/office/drawing/2014/main" id="{00000000-0008-0000-1500-00003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1" name="Text Box 830">
          <a:extLst>
            <a:ext uri="{FF2B5EF4-FFF2-40B4-BE49-F238E27FC236}">
              <a16:creationId xmlns:a16="http://schemas.microsoft.com/office/drawing/2014/main" id="{00000000-0008-0000-1500-00003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2" name="Text Box 831">
          <a:extLst>
            <a:ext uri="{FF2B5EF4-FFF2-40B4-BE49-F238E27FC236}">
              <a16:creationId xmlns:a16="http://schemas.microsoft.com/office/drawing/2014/main" id="{00000000-0008-0000-1500-00004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3" name="Text Box 832">
          <a:extLst>
            <a:ext uri="{FF2B5EF4-FFF2-40B4-BE49-F238E27FC236}">
              <a16:creationId xmlns:a16="http://schemas.microsoft.com/office/drawing/2014/main" id="{00000000-0008-0000-1500-00004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4" name="Text Box 833">
          <a:extLst>
            <a:ext uri="{FF2B5EF4-FFF2-40B4-BE49-F238E27FC236}">
              <a16:creationId xmlns:a16="http://schemas.microsoft.com/office/drawing/2014/main" id="{00000000-0008-0000-1500-00004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5" name="Text Box 834">
          <a:extLst>
            <a:ext uri="{FF2B5EF4-FFF2-40B4-BE49-F238E27FC236}">
              <a16:creationId xmlns:a16="http://schemas.microsoft.com/office/drawing/2014/main" id="{00000000-0008-0000-1500-00004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6" name="Text Box 835">
          <a:extLst>
            <a:ext uri="{FF2B5EF4-FFF2-40B4-BE49-F238E27FC236}">
              <a16:creationId xmlns:a16="http://schemas.microsoft.com/office/drawing/2014/main" id="{00000000-0008-0000-1500-00004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7" name="Text Box 836">
          <a:extLst>
            <a:ext uri="{FF2B5EF4-FFF2-40B4-BE49-F238E27FC236}">
              <a16:creationId xmlns:a16="http://schemas.microsoft.com/office/drawing/2014/main" id="{00000000-0008-0000-1500-00004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8" name="Text Box 837">
          <a:extLst>
            <a:ext uri="{FF2B5EF4-FFF2-40B4-BE49-F238E27FC236}">
              <a16:creationId xmlns:a16="http://schemas.microsoft.com/office/drawing/2014/main" id="{00000000-0008-0000-1500-00004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39" name="Text Box 838">
          <a:extLst>
            <a:ext uri="{FF2B5EF4-FFF2-40B4-BE49-F238E27FC236}">
              <a16:creationId xmlns:a16="http://schemas.microsoft.com/office/drawing/2014/main" id="{00000000-0008-0000-1500-00004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0" name="Text Box 839">
          <a:extLst>
            <a:ext uri="{FF2B5EF4-FFF2-40B4-BE49-F238E27FC236}">
              <a16:creationId xmlns:a16="http://schemas.microsoft.com/office/drawing/2014/main" id="{00000000-0008-0000-1500-00004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1" name="Text Box 840">
          <a:extLst>
            <a:ext uri="{FF2B5EF4-FFF2-40B4-BE49-F238E27FC236}">
              <a16:creationId xmlns:a16="http://schemas.microsoft.com/office/drawing/2014/main" id="{00000000-0008-0000-1500-00004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2" name="Text Box 841">
          <a:extLst>
            <a:ext uri="{FF2B5EF4-FFF2-40B4-BE49-F238E27FC236}">
              <a16:creationId xmlns:a16="http://schemas.microsoft.com/office/drawing/2014/main" id="{00000000-0008-0000-1500-00004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3" name="Text Box 842">
          <a:extLst>
            <a:ext uri="{FF2B5EF4-FFF2-40B4-BE49-F238E27FC236}">
              <a16:creationId xmlns:a16="http://schemas.microsoft.com/office/drawing/2014/main" id="{00000000-0008-0000-1500-00004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4" name="Text Box 843">
          <a:extLst>
            <a:ext uri="{FF2B5EF4-FFF2-40B4-BE49-F238E27FC236}">
              <a16:creationId xmlns:a16="http://schemas.microsoft.com/office/drawing/2014/main" id="{00000000-0008-0000-1500-00004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5" name="Text Box 844">
          <a:extLst>
            <a:ext uri="{FF2B5EF4-FFF2-40B4-BE49-F238E27FC236}">
              <a16:creationId xmlns:a16="http://schemas.microsoft.com/office/drawing/2014/main" id="{00000000-0008-0000-1500-00004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6" name="Text Box 845">
          <a:extLst>
            <a:ext uri="{FF2B5EF4-FFF2-40B4-BE49-F238E27FC236}">
              <a16:creationId xmlns:a16="http://schemas.microsoft.com/office/drawing/2014/main" id="{00000000-0008-0000-1500-00004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7" name="Text Box 846">
          <a:extLst>
            <a:ext uri="{FF2B5EF4-FFF2-40B4-BE49-F238E27FC236}">
              <a16:creationId xmlns:a16="http://schemas.microsoft.com/office/drawing/2014/main" id="{00000000-0008-0000-1500-00004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8" name="Text Box 847">
          <a:extLst>
            <a:ext uri="{FF2B5EF4-FFF2-40B4-BE49-F238E27FC236}">
              <a16:creationId xmlns:a16="http://schemas.microsoft.com/office/drawing/2014/main" id="{00000000-0008-0000-1500-00005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49" name="Text Box 848">
          <a:extLst>
            <a:ext uri="{FF2B5EF4-FFF2-40B4-BE49-F238E27FC236}">
              <a16:creationId xmlns:a16="http://schemas.microsoft.com/office/drawing/2014/main" id="{00000000-0008-0000-1500-00005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0" name="Text Box 849">
          <a:extLst>
            <a:ext uri="{FF2B5EF4-FFF2-40B4-BE49-F238E27FC236}">
              <a16:creationId xmlns:a16="http://schemas.microsoft.com/office/drawing/2014/main" id="{00000000-0008-0000-1500-00005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1" name="Text Box 850">
          <a:extLst>
            <a:ext uri="{FF2B5EF4-FFF2-40B4-BE49-F238E27FC236}">
              <a16:creationId xmlns:a16="http://schemas.microsoft.com/office/drawing/2014/main" id="{00000000-0008-0000-1500-00005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2" name="Text Box 851">
          <a:extLst>
            <a:ext uri="{FF2B5EF4-FFF2-40B4-BE49-F238E27FC236}">
              <a16:creationId xmlns:a16="http://schemas.microsoft.com/office/drawing/2014/main" id="{00000000-0008-0000-1500-00005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3" name="Text Box 852">
          <a:extLst>
            <a:ext uri="{FF2B5EF4-FFF2-40B4-BE49-F238E27FC236}">
              <a16:creationId xmlns:a16="http://schemas.microsoft.com/office/drawing/2014/main" id="{00000000-0008-0000-1500-00005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4" name="Text Box 853">
          <a:extLst>
            <a:ext uri="{FF2B5EF4-FFF2-40B4-BE49-F238E27FC236}">
              <a16:creationId xmlns:a16="http://schemas.microsoft.com/office/drawing/2014/main" id="{00000000-0008-0000-1500-00005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5" name="Text Box 854">
          <a:extLst>
            <a:ext uri="{FF2B5EF4-FFF2-40B4-BE49-F238E27FC236}">
              <a16:creationId xmlns:a16="http://schemas.microsoft.com/office/drawing/2014/main" id="{00000000-0008-0000-1500-00005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6" name="Text Box 855">
          <a:extLst>
            <a:ext uri="{FF2B5EF4-FFF2-40B4-BE49-F238E27FC236}">
              <a16:creationId xmlns:a16="http://schemas.microsoft.com/office/drawing/2014/main" id="{00000000-0008-0000-1500-00005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7" name="Text Box 856">
          <a:extLst>
            <a:ext uri="{FF2B5EF4-FFF2-40B4-BE49-F238E27FC236}">
              <a16:creationId xmlns:a16="http://schemas.microsoft.com/office/drawing/2014/main" id="{00000000-0008-0000-1500-00005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8" name="Text Box 857">
          <a:extLst>
            <a:ext uri="{FF2B5EF4-FFF2-40B4-BE49-F238E27FC236}">
              <a16:creationId xmlns:a16="http://schemas.microsoft.com/office/drawing/2014/main" id="{00000000-0008-0000-1500-00005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59" name="Text Box 858">
          <a:extLst>
            <a:ext uri="{FF2B5EF4-FFF2-40B4-BE49-F238E27FC236}">
              <a16:creationId xmlns:a16="http://schemas.microsoft.com/office/drawing/2014/main" id="{00000000-0008-0000-1500-00005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0" name="Text Box 859">
          <a:extLst>
            <a:ext uri="{FF2B5EF4-FFF2-40B4-BE49-F238E27FC236}">
              <a16:creationId xmlns:a16="http://schemas.microsoft.com/office/drawing/2014/main" id="{00000000-0008-0000-1500-00005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1" name="Text Box 860">
          <a:extLst>
            <a:ext uri="{FF2B5EF4-FFF2-40B4-BE49-F238E27FC236}">
              <a16:creationId xmlns:a16="http://schemas.microsoft.com/office/drawing/2014/main" id="{00000000-0008-0000-1500-00005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2" name="Text Box 861">
          <a:extLst>
            <a:ext uri="{FF2B5EF4-FFF2-40B4-BE49-F238E27FC236}">
              <a16:creationId xmlns:a16="http://schemas.microsoft.com/office/drawing/2014/main" id="{00000000-0008-0000-1500-00005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3" name="Text Box 862">
          <a:extLst>
            <a:ext uri="{FF2B5EF4-FFF2-40B4-BE49-F238E27FC236}">
              <a16:creationId xmlns:a16="http://schemas.microsoft.com/office/drawing/2014/main" id="{00000000-0008-0000-1500-00005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4" name="Text Box 863">
          <a:extLst>
            <a:ext uri="{FF2B5EF4-FFF2-40B4-BE49-F238E27FC236}">
              <a16:creationId xmlns:a16="http://schemas.microsoft.com/office/drawing/2014/main" id="{00000000-0008-0000-1500-00006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5" name="Text Box 864">
          <a:extLst>
            <a:ext uri="{FF2B5EF4-FFF2-40B4-BE49-F238E27FC236}">
              <a16:creationId xmlns:a16="http://schemas.microsoft.com/office/drawing/2014/main" id="{00000000-0008-0000-1500-00006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6" name="Text Box 865">
          <a:extLst>
            <a:ext uri="{FF2B5EF4-FFF2-40B4-BE49-F238E27FC236}">
              <a16:creationId xmlns:a16="http://schemas.microsoft.com/office/drawing/2014/main" id="{00000000-0008-0000-1500-00006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7" name="Text Box 866">
          <a:extLst>
            <a:ext uri="{FF2B5EF4-FFF2-40B4-BE49-F238E27FC236}">
              <a16:creationId xmlns:a16="http://schemas.microsoft.com/office/drawing/2014/main" id="{00000000-0008-0000-1500-00006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8" name="Text Box 867">
          <a:extLst>
            <a:ext uri="{FF2B5EF4-FFF2-40B4-BE49-F238E27FC236}">
              <a16:creationId xmlns:a16="http://schemas.microsoft.com/office/drawing/2014/main" id="{00000000-0008-0000-1500-00006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69" name="Text Box 868">
          <a:extLst>
            <a:ext uri="{FF2B5EF4-FFF2-40B4-BE49-F238E27FC236}">
              <a16:creationId xmlns:a16="http://schemas.microsoft.com/office/drawing/2014/main" id="{00000000-0008-0000-1500-00006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0" name="Text Box 869">
          <a:extLst>
            <a:ext uri="{FF2B5EF4-FFF2-40B4-BE49-F238E27FC236}">
              <a16:creationId xmlns:a16="http://schemas.microsoft.com/office/drawing/2014/main" id="{00000000-0008-0000-1500-00006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1" name="Text Box 870">
          <a:extLst>
            <a:ext uri="{FF2B5EF4-FFF2-40B4-BE49-F238E27FC236}">
              <a16:creationId xmlns:a16="http://schemas.microsoft.com/office/drawing/2014/main" id="{00000000-0008-0000-1500-00006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2" name="Text Box 871">
          <a:extLst>
            <a:ext uri="{FF2B5EF4-FFF2-40B4-BE49-F238E27FC236}">
              <a16:creationId xmlns:a16="http://schemas.microsoft.com/office/drawing/2014/main" id="{00000000-0008-0000-1500-00006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3" name="Text Box 872">
          <a:extLst>
            <a:ext uri="{FF2B5EF4-FFF2-40B4-BE49-F238E27FC236}">
              <a16:creationId xmlns:a16="http://schemas.microsoft.com/office/drawing/2014/main" id="{00000000-0008-0000-1500-00006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4" name="Text Box 873">
          <a:extLst>
            <a:ext uri="{FF2B5EF4-FFF2-40B4-BE49-F238E27FC236}">
              <a16:creationId xmlns:a16="http://schemas.microsoft.com/office/drawing/2014/main" id="{00000000-0008-0000-1500-00006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5" name="Text Box 874">
          <a:extLst>
            <a:ext uri="{FF2B5EF4-FFF2-40B4-BE49-F238E27FC236}">
              <a16:creationId xmlns:a16="http://schemas.microsoft.com/office/drawing/2014/main" id="{00000000-0008-0000-1500-00006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6" name="Text Box 875">
          <a:extLst>
            <a:ext uri="{FF2B5EF4-FFF2-40B4-BE49-F238E27FC236}">
              <a16:creationId xmlns:a16="http://schemas.microsoft.com/office/drawing/2014/main" id="{00000000-0008-0000-1500-00006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7" name="Text Box 876">
          <a:extLst>
            <a:ext uri="{FF2B5EF4-FFF2-40B4-BE49-F238E27FC236}">
              <a16:creationId xmlns:a16="http://schemas.microsoft.com/office/drawing/2014/main" id="{00000000-0008-0000-1500-00006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8" name="Text Box 877">
          <a:extLst>
            <a:ext uri="{FF2B5EF4-FFF2-40B4-BE49-F238E27FC236}">
              <a16:creationId xmlns:a16="http://schemas.microsoft.com/office/drawing/2014/main" id="{00000000-0008-0000-1500-00006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79" name="Text Box 878">
          <a:extLst>
            <a:ext uri="{FF2B5EF4-FFF2-40B4-BE49-F238E27FC236}">
              <a16:creationId xmlns:a16="http://schemas.microsoft.com/office/drawing/2014/main" id="{00000000-0008-0000-1500-00006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0" name="Text Box 879">
          <a:extLst>
            <a:ext uri="{FF2B5EF4-FFF2-40B4-BE49-F238E27FC236}">
              <a16:creationId xmlns:a16="http://schemas.microsoft.com/office/drawing/2014/main" id="{00000000-0008-0000-1500-00007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1" name="Text Box 880">
          <a:extLst>
            <a:ext uri="{FF2B5EF4-FFF2-40B4-BE49-F238E27FC236}">
              <a16:creationId xmlns:a16="http://schemas.microsoft.com/office/drawing/2014/main" id="{00000000-0008-0000-1500-00007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2" name="Text Box 881">
          <a:extLst>
            <a:ext uri="{FF2B5EF4-FFF2-40B4-BE49-F238E27FC236}">
              <a16:creationId xmlns:a16="http://schemas.microsoft.com/office/drawing/2014/main" id="{00000000-0008-0000-1500-00007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3" name="Text Box 882">
          <a:extLst>
            <a:ext uri="{FF2B5EF4-FFF2-40B4-BE49-F238E27FC236}">
              <a16:creationId xmlns:a16="http://schemas.microsoft.com/office/drawing/2014/main" id="{00000000-0008-0000-1500-00007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4" name="Text Box 883">
          <a:extLst>
            <a:ext uri="{FF2B5EF4-FFF2-40B4-BE49-F238E27FC236}">
              <a16:creationId xmlns:a16="http://schemas.microsoft.com/office/drawing/2014/main" id="{00000000-0008-0000-1500-00007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5" name="Text Box 884">
          <a:extLst>
            <a:ext uri="{FF2B5EF4-FFF2-40B4-BE49-F238E27FC236}">
              <a16:creationId xmlns:a16="http://schemas.microsoft.com/office/drawing/2014/main" id="{00000000-0008-0000-1500-00007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6" name="Text Box 885">
          <a:extLst>
            <a:ext uri="{FF2B5EF4-FFF2-40B4-BE49-F238E27FC236}">
              <a16:creationId xmlns:a16="http://schemas.microsoft.com/office/drawing/2014/main" id="{00000000-0008-0000-1500-000076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7" name="Text Box 886">
          <a:extLst>
            <a:ext uri="{FF2B5EF4-FFF2-40B4-BE49-F238E27FC236}">
              <a16:creationId xmlns:a16="http://schemas.microsoft.com/office/drawing/2014/main" id="{00000000-0008-0000-1500-000077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8" name="Text Box 887">
          <a:extLst>
            <a:ext uri="{FF2B5EF4-FFF2-40B4-BE49-F238E27FC236}">
              <a16:creationId xmlns:a16="http://schemas.microsoft.com/office/drawing/2014/main" id="{00000000-0008-0000-1500-000078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89" name="Text Box 888">
          <a:extLst>
            <a:ext uri="{FF2B5EF4-FFF2-40B4-BE49-F238E27FC236}">
              <a16:creationId xmlns:a16="http://schemas.microsoft.com/office/drawing/2014/main" id="{00000000-0008-0000-1500-000079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0" name="Text Box 889">
          <a:extLst>
            <a:ext uri="{FF2B5EF4-FFF2-40B4-BE49-F238E27FC236}">
              <a16:creationId xmlns:a16="http://schemas.microsoft.com/office/drawing/2014/main" id="{00000000-0008-0000-1500-00007A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1" name="Text Box 890">
          <a:extLst>
            <a:ext uri="{FF2B5EF4-FFF2-40B4-BE49-F238E27FC236}">
              <a16:creationId xmlns:a16="http://schemas.microsoft.com/office/drawing/2014/main" id="{00000000-0008-0000-1500-00007B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2" name="Text Box 891">
          <a:extLst>
            <a:ext uri="{FF2B5EF4-FFF2-40B4-BE49-F238E27FC236}">
              <a16:creationId xmlns:a16="http://schemas.microsoft.com/office/drawing/2014/main" id="{00000000-0008-0000-1500-00007C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3" name="Text Box 892">
          <a:extLst>
            <a:ext uri="{FF2B5EF4-FFF2-40B4-BE49-F238E27FC236}">
              <a16:creationId xmlns:a16="http://schemas.microsoft.com/office/drawing/2014/main" id="{00000000-0008-0000-1500-00007D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4" name="Text Box 893">
          <a:extLst>
            <a:ext uri="{FF2B5EF4-FFF2-40B4-BE49-F238E27FC236}">
              <a16:creationId xmlns:a16="http://schemas.microsoft.com/office/drawing/2014/main" id="{00000000-0008-0000-1500-00007E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5" name="Text Box 894">
          <a:extLst>
            <a:ext uri="{FF2B5EF4-FFF2-40B4-BE49-F238E27FC236}">
              <a16:creationId xmlns:a16="http://schemas.microsoft.com/office/drawing/2014/main" id="{00000000-0008-0000-1500-00007F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6" name="Text Box 895">
          <a:extLst>
            <a:ext uri="{FF2B5EF4-FFF2-40B4-BE49-F238E27FC236}">
              <a16:creationId xmlns:a16="http://schemas.microsoft.com/office/drawing/2014/main" id="{00000000-0008-0000-1500-000080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7" name="Text Box 896">
          <a:extLst>
            <a:ext uri="{FF2B5EF4-FFF2-40B4-BE49-F238E27FC236}">
              <a16:creationId xmlns:a16="http://schemas.microsoft.com/office/drawing/2014/main" id="{00000000-0008-0000-1500-000081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8" name="Text Box 897">
          <a:extLst>
            <a:ext uri="{FF2B5EF4-FFF2-40B4-BE49-F238E27FC236}">
              <a16:creationId xmlns:a16="http://schemas.microsoft.com/office/drawing/2014/main" id="{00000000-0008-0000-1500-000082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899" name="Text Box 898">
          <a:extLst>
            <a:ext uri="{FF2B5EF4-FFF2-40B4-BE49-F238E27FC236}">
              <a16:creationId xmlns:a16="http://schemas.microsoft.com/office/drawing/2014/main" id="{00000000-0008-0000-1500-000083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00" name="Text Box 899">
          <a:extLst>
            <a:ext uri="{FF2B5EF4-FFF2-40B4-BE49-F238E27FC236}">
              <a16:creationId xmlns:a16="http://schemas.microsoft.com/office/drawing/2014/main" id="{00000000-0008-0000-1500-000084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34374</xdr:rowOff>
    </xdr:to>
    <xdr:sp macro="" textlink="">
      <xdr:nvSpPr>
        <xdr:cNvPr id="901" name="Text Box 900">
          <a:extLst>
            <a:ext uri="{FF2B5EF4-FFF2-40B4-BE49-F238E27FC236}">
              <a16:creationId xmlns:a16="http://schemas.microsoft.com/office/drawing/2014/main" id="{00000000-0008-0000-1500-000085030000}"/>
            </a:ext>
          </a:extLst>
        </xdr:cNvPr>
        <xdr:cNvSpPr txBox="1">
          <a:spLocks noChangeArrowheads="1"/>
        </xdr:cNvSpPr>
      </xdr:nvSpPr>
      <xdr:spPr bwMode="auto">
        <a:xfrm>
          <a:off x="4019550" y="52406550"/>
          <a:ext cx="76200" cy="200025"/>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2" name="Text Box 1">
          <a:extLst>
            <a:ext uri="{FF2B5EF4-FFF2-40B4-BE49-F238E27FC236}">
              <a16:creationId xmlns:a16="http://schemas.microsoft.com/office/drawing/2014/main" id="{00000000-0008-0000-1500-00008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3" name="Text Box 2">
          <a:extLst>
            <a:ext uri="{FF2B5EF4-FFF2-40B4-BE49-F238E27FC236}">
              <a16:creationId xmlns:a16="http://schemas.microsoft.com/office/drawing/2014/main" id="{00000000-0008-0000-1500-00008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4" name="Text Box 3">
          <a:extLst>
            <a:ext uri="{FF2B5EF4-FFF2-40B4-BE49-F238E27FC236}">
              <a16:creationId xmlns:a16="http://schemas.microsoft.com/office/drawing/2014/main" id="{00000000-0008-0000-1500-00008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5" name="Text Box 4">
          <a:extLst>
            <a:ext uri="{FF2B5EF4-FFF2-40B4-BE49-F238E27FC236}">
              <a16:creationId xmlns:a16="http://schemas.microsoft.com/office/drawing/2014/main" id="{00000000-0008-0000-1500-00008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6" name="Text Box 5">
          <a:extLst>
            <a:ext uri="{FF2B5EF4-FFF2-40B4-BE49-F238E27FC236}">
              <a16:creationId xmlns:a16="http://schemas.microsoft.com/office/drawing/2014/main" id="{00000000-0008-0000-1500-00008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7" name="Text Box 6">
          <a:extLst>
            <a:ext uri="{FF2B5EF4-FFF2-40B4-BE49-F238E27FC236}">
              <a16:creationId xmlns:a16="http://schemas.microsoft.com/office/drawing/2014/main" id="{00000000-0008-0000-1500-00008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8" name="Text Box 7">
          <a:extLst>
            <a:ext uri="{FF2B5EF4-FFF2-40B4-BE49-F238E27FC236}">
              <a16:creationId xmlns:a16="http://schemas.microsoft.com/office/drawing/2014/main" id="{00000000-0008-0000-1500-00008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09" name="Text Box 8">
          <a:extLst>
            <a:ext uri="{FF2B5EF4-FFF2-40B4-BE49-F238E27FC236}">
              <a16:creationId xmlns:a16="http://schemas.microsoft.com/office/drawing/2014/main" id="{00000000-0008-0000-1500-00008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0" name="Text Box 9">
          <a:extLst>
            <a:ext uri="{FF2B5EF4-FFF2-40B4-BE49-F238E27FC236}">
              <a16:creationId xmlns:a16="http://schemas.microsoft.com/office/drawing/2014/main" id="{00000000-0008-0000-1500-00008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1" name="Text Box 10">
          <a:extLst>
            <a:ext uri="{FF2B5EF4-FFF2-40B4-BE49-F238E27FC236}">
              <a16:creationId xmlns:a16="http://schemas.microsoft.com/office/drawing/2014/main" id="{00000000-0008-0000-1500-00008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2" name="Text Box 11">
          <a:extLst>
            <a:ext uri="{FF2B5EF4-FFF2-40B4-BE49-F238E27FC236}">
              <a16:creationId xmlns:a16="http://schemas.microsoft.com/office/drawing/2014/main" id="{00000000-0008-0000-1500-000090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3" name="Text Box 12">
          <a:extLst>
            <a:ext uri="{FF2B5EF4-FFF2-40B4-BE49-F238E27FC236}">
              <a16:creationId xmlns:a16="http://schemas.microsoft.com/office/drawing/2014/main" id="{00000000-0008-0000-1500-000091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4" name="Text Box 13">
          <a:extLst>
            <a:ext uri="{FF2B5EF4-FFF2-40B4-BE49-F238E27FC236}">
              <a16:creationId xmlns:a16="http://schemas.microsoft.com/office/drawing/2014/main" id="{00000000-0008-0000-1500-000092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5" name="Text Box 14">
          <a:extLst>
            <a:ext uri="{FF2B5EF4-FFF2-40B4-BE49-F238E27FC236}">
              <a16:creationId xmlns:a16="http://schemas.microsoft.com/office/drawing/2014/main" id="{00000000-0008-0000-1500-000093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6" name="Text Box 15">
          <a:extLst>
            <a:ext uri="{FF2B5EF4-FFF2-40B4-BE49-F238E27FC236}">
              <a16:creationId xmlns:a16="http://schemas.microsoft.com/office/drawing/2014/main" id="{00000000-0008-0000-1500-000094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7" name="Text Box 16">
          <a:extLst>
            <a:ext uri="{FF2B5EF4-FFF2-40B4-BE49-F238E27FC236}">
              <a16:creationId xmlns:a16="http://schemas.microsoft.com/office/drawing/2014/main" id="{00000000-0008-0000-1500-000095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8" name="Text Box 17">
          <a:extLst>
            <a:ext uri="{FF2B5EF4-FFF2-40B4-BE49-F238E27FC236}">
              <a16:creationId xmlns:a16="http://schemas.microsoft.com/office/drawing/2014/main" id="{00000000-0008-0000-1500-00009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19" name="Text Box 18">
          <a:extLst>
            <a:ext uri="{FF2B5EF4-FFF2-40B4-BE49-F238E27FC236}">
              <a16:creationId xmlns:a16="http://schemas.microsoft.com/office/drawing/2014/main" id="{00000000-0008-0000-1500-00009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0" name="Text Box 19">
          <a:extLst>
            <a:ext uri="{FF2B5EF4-FFF2-40B4-BE49-F238E27FC236}">
              <a16:creationId xmlns:a16="http://schemas.microsoft.com/office/drawing/2014/main" id="{00000000-0008-0000-1500-00009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1" name="Text Box 20">
          <a:extLst>
            <a:ext uri="{FF2B5EF4-FFF2-40B4-BE49-F238E27FC236}">
              <a16:creationId xmlns:a16="http://schemas.microsoft.com/office/drawing/2014/main" id="{00000000-0008-0000-1500-00009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2" name="Text Box 21">
          <a:extLst>
            <a:ext uri="{FF2B5EF4-FFF2-40B4-BE49-F238E27FC236}">
              <a16:creationId xmlns:a16="http://schemas.microsoft.com/office/drawing/2014/main" id="{00000000-0008-0000-1500-00009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3" name="Text Box 22">
          <a:extLst>
            <a:ext uri="{FF2B5EF4-FFF2-40B4-BE49-F238E27FC236}">
              <a16:creationId xmlns:a16="http://schemas.microsoft.com/office/drawing/2014/main" id="{00000000-0008-0000-1500-00009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4" name="Text Box 23">
          <a:extLst>
            <a:ext uri="{FF2B5EF4-FFF2-40B4-BE49-F238E27FC236}">
              <a16:creationId xmlns:a16="http://schemas.microsoft.com/office/drawing/2014/main" id="{00000000-0008-0000-1500-00009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5" name="Text Box 24">
          <a:extLst>
            <a:ext uri="{FF2B5EF4-FFF2-40B4-BE49-F238E27FC236}">
              <a16:creationId xmlns:a16="http://schemas.microsoft.com/office/drawing/2014/main" id="{00000000-0008-0000-1500-00009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6" name="Text Box 25">
          <a:extLst>
            <a:ext uri="{FF2B5EF4-FFF2-40B4-BE49-F238E27FC236}">
              <a16:creationId xmlns:a16="http://schemas.microsoft.com/office/drawing/2014/main" id="{00000000-0008-0000-1500-00009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7" name="Text Box 26">
          <a:extLst>
            <a:ext uri="{FF2B5EF4-FFF2-40B4-BE49-F238E27FC236}">
              <a16:creationId xmlns:a16="http://schemas.microsoft.com/office/drawing/2014/main" id="{00000000-0008-0000-1500-00009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8" name="Text Box 27">
          <a:extLst>
            <a:ext uri="{FF2B5EF4-FFF2-40B4-BE49-F238E27FC236}">
              <a16:creationId xmlns:a16="http://schemas.microsoft.com/office/drawing/2014/main" id="{00000000-0008-0000-1500-0000A0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29" name="Text Box 28">
          <a:extLst>
            <a:ext uri="{FF2B5EF4-FFF2-40B4-BE49-F238E27FC236}">
              <a16:creationId xmlns:a16="http://schemas.microsoft.com/office/drawing/2014/main" id="{00000000-0008-0000-1500-0000A1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0" name="Text Box 29">
          <a:extLst>
            <a:ext uri="{FF2B5EF4-FFF2-40B4-BE49-F238E27FC236}">
              <a16:creationId xmlns:a16="http://schemas.microsoft.com/office/drawing/2014/main" id="{00000000-0008-0000-1500-0000A2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1" name="Text Box 30">
          <a:extLst>
            <a:ext uri="{FF2B5EF4-FFF2-40B4-BE49-F238E27FC236}">
              <a16:creationId xmlns:a16="http://schemas.microsoft.com/office/drawing/2014/main" id="{00000000-0008-0000-1500-0000A3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2" name="Text Box 31">
          <a:extLst>
            <a:ext uri="{FF2B5EF4-FFF2-40B4-BE49-F238E27FC236}">
              <a16:creationId xmlns:a16="http://schemas.microsoft.com/office/drawing/2014/main" id="{00000000-0008-0000-1500-0000A4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3" name="Text Box 32">
          <a:extLst>
            <a:ext uri="{FF2B5EF4-FFF2-40B4-BE49-F238E27FC236}">
              <a16:creationId xmlns:a16="http://schemas.microsoft.com/office/drawing/2014/main" id="{00000000-0008-0000-1500-0000A5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4" name="Text Box 33">
          <a:extLst>
            <a:ext uri="{FF2B5EF4-FFF2-40B4-BE49-F238E27FC236}">
              <a16:creationId xmlns:a16="http://schemas.microsoft.com/office/drawing/2014/main" id="{00000000-0008-0000-1500-0000A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5" name="Text Box 34">
          <a:extLst>
            <a:ext uri="{FF2B5EF4-FFF2-40B4-BE49-F238E27FC236}">
              <a16:creationId xmlns:a16="http://schemas.microsoft.com/office/drawing/2014/main" id="{00000000-0008-0000-1500-0000A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6" name="Text Box 35">
          <a:extLst>
            <a:ext uri="{FF2B5EF4-FFF2-40B4-BE49-F238E27FC236}">
              <a16:creationId xmlns:a16="http://schemas.microsoft.com/office/drawing/2014/main" id="{00000000-0008-0000-1500-0000A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7" name="Text Box 36">
          <a:extLst>
            <a:ext uri="{FF2B5EF4-FFF2-40B4-BE49-F238E27FC236}">
              <a16:creationId xmlns:a16="http://schemas.microsoft.com/office/drawing/2014/main" id="{00000000-0008-0000-1500-0000A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8" name="Text Box 37">
          <a:extLst>
            <a:ext uri="{FF2B5EF4-FFF2-40B4-BE49-F238E27FC236}">
              <a16:creationId xmlns:a16="http://schemas.microsoft.com/office/drawing/2014/main" id="{00000000-0008-0000-1500-0000A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39" name="Text Box 38">
          <a:extLst>
            <a:ext uri="{FF2B5EF4-FFF2-40B4-BE49-F238E27FC236}">
              <a16:creationId xmlns:a16="http://schemas.microsoft.com/office/drawing/2014/main" id="{00000000-0008-0000-1500-0000A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0" name="Text Box 39">
          <a:extLst>
            <a:ext uri="{FF2B5EF4-FFF2-40B4-BE49-F238E27FC236}">
              <a16:creationId xmlns:a16="http://schemas.microsoft.com/office/drawing/2014/main" id="{00000000-0008-0000-1500-0000A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1" name="Text Box 40">
          <a:extLst>
            <a:ext uri="{FF2B5EF4-FFF2-40B4-BE49-F238E27FC236}">
              <a16:creationId xmlns:a16="http://schemas.microsoft.com/office/drawing/2014/main" id="{00000000-0008-0000-1500-0000A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2" name="Text Box 41">
          <a:extLst>
            <a:ext uri="{FF2B5EF4-FFF2-40B4-BE49-F238E27FC236}">
              <a16:creationId xmlns:a16="http://schemas.microsoft.com/office/drawing/2014/main" id="{00000000-0008-0000-1500-0000A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3" name="Text Box 42">
          <a:extLst>
            <a:ext uri="{FF2B5EF4-FFF2-40B4-BE49-F238E27FC236}">
              <a16:creationId xmlns:a16="http://schemas.microsoft.com/office/drawing/2014/main" id="{00000000-0008-0000-1500-0000A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4" name="Text Box 43">
          <a:extLst>
            <a:ext uri="{FF2B5EF4-FFF2-40B4-BE49-F238E27FC236}">
              <a16:creationId xmlns:a16="http://schemas.microsoft.com/office/drawing/2014/main" id="{00000000-0008-0000-1500-0000B0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5" name="Text Box 44">
          <a:extLst>
            <a:ext uri="{FF2B5EF4-FFF2-40B4-BE49-F238E27FC236}">
              <a16:creationId xmlns:a16="http://schemas.microsoft.com/office/drawing/2014/main" id="{00000000-0008-0000-1500-0000B1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6" name="Text Box 45">
          <a:extLst>
            <a:ext uri="{FF2B5EF4-FFF2-40B4-BE49-F238E27FC236}">
              <a16:creationId xmlns:a16="http://schemas.microsoft.com/office/drawing/2014/main" id="{00000000-0008-0000-1500-0000B2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7" name="Text Box 46">
          <a:extLst>
            <a:ext uri="{FF2B5EF4-FFF2-40B4-BE49-F238E27FC236}">
              <a16:creationId xmlns:a16="http://schemas.microsoft.com/office/drawing/2014/main" id="{00000000-0008-0000-1500-0000B3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8" name="Text Box 47">
          <a:extLst>
            <a:ext uri="{FF2B5EF4-FFF2-40B4-BE49-F238E27FC236}">
              <a16:creationId xmlns:a16="http://schemas.microsoft.com/office/drawing/2014/main" id="{00000000-0008-0000-1500-0000B4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49" name="Text Box 48">
          <a:extLst>
            <a:ext uri="{FF2B5EF4-FFF2-40B4-BE49-F238E27FC236}">
              <a16:creationId xmlns:a16="http://schemas.microsoft.com/office/drawing/2014/main" id="{00000000-0008-0000-1500-0000B5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0" name="Text Box 49">
          <a:extLst>
            <a:ext uri="{FF2B5EF4-FFF2-40B4-BE49-F238E27FC236}">
              <a16:creationId xmlns:a16="http://schemas.microsoft.com/office/drawing/2014/main" id="{00000000-0008-0000-1500-0000B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1" name="Text Box 50">
          <a:extLst>
            <a:ext uri="{FF2B5EF4-FFF2-40B4-BE49-F238E27FC236}">
              <a16:creationId xmlns:a16="http://schemas.microsoft.com/office/drawing/2014/main" id="{00000000-0008-0000-1500-0000B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2" name="Text Box 51">
          <a:extLst>
            <a:ext uri="{FF2B5EF4-FFF2-40B4-BE49-F238E27FC236}">
              <a16:creationId xmlns:a16="http://schemas.microsoft.com/office/drawing/2014/main" id="{00000000-0008-0000-1500-0000B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3" name="Text Box 52">
          <a:extLst>
            <a:ext uri="{FF2B5EF4-FFF2-40B4-BE49-F238E27FC236}">
              <a16:creationId xmlns:a16="http://schemas.microsoft.com/office/drawing/2014/main" id="{00000000-0008-0000-1500-0000B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4" name="Text Box 53">
          <a:extLst>
            <a:ext uri="{FF2B5EF4-FFF2-40B4-BE49-F238E27FC236}">
              <a16:creationId xmlns:a16="http://schemas.microsoft.com/office/drawing/2014/main" id="{00000000-0008-0000-1500-0000B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5" name="Text Box 54">
          <a:extLst>
            <a:ext uri="{FF2B5EF4-FFF2-40B4-BE49-F238E27FC236}">
              <a16:creationId xmlns:a16="http://schemas.microsoft.com/office/drawing/2014/main" id="{00000000-0008-0000-1500-0000B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6" name="Text Box 55">
          <a:extLst>
            <a:ext uri="{FF2B5EF4-FFF2-40B4-BE49-F238E27FC236}">
              <a16:creationId xmlns:a16="http://schemas.microsoft.com/office/drawing/2014/main" id="{00000000-0008-0000-1500-0000B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7" name="Text Box 56">
          <a:extLst>
            <a:ext uri="{FF2B5EF4-FFF2-40B4-BE49-F238E27FC236}">
              <a16:creationId xmlns:a16="http://schemas.microsoft.com/office/drawing/2014/main" id="{00000000-0008-0000-1500-0000B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8" name="Text Box 57">
          <a:extLst>
            <a:ext uri="{FF2B5EF4-FFF2-40B4-BE49-F238E27FC236}">
              <a16:creationId xmlns:a16="http://schemas.microsoft.com/office/drawing/2014/main" id="{00000000-0008-0000-1500-0000B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59" name="Text Box 58">
          <a:extLst>
            <a:ext uri="{FF2B5EF4-FFF2-40B4-BE49-F238E27FC236}">
              <a16:creationId xmlns:a16="http://schemas.microsoft.com/office/drawing/2014/main" id="{00000000-0008-0000-1500-0000B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0" name="Text Box 59">
          <a:extLst>
            <a:ext uri="{FF2B5EF4-FFF2-40B4-BE49-F238E27FC236}">
              <a16:creationId xmlns:a16="http://schemas.microsoft.com/office/drawing/2014/main" id="{00000000-0008-0000-1500-0000C0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1" name="Text Box 60">
          <a:extLst>
            <a:ext uri="{FF2B5EF4-FFF2-40B4-BE49-F238E27FC236}">
              <a16:creationId xmlns:a16="http://schemas.microsoft.com/office/drawing/2014/main" id="{00000000-0008-0000-1500-0000C1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2" name="Text Box 61">
          <a:extLst>
            <a:ext uri="{FF2B5EF4-FFF2-40B4-BE49-F238E27FC236}">
              <a16:creationId xmlns:a16="http://schemas.microsoft.com/office/drawing/2014/main" id="{00000000-0008-0000-1500-0000C2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3" name="Text Box 62">
          <a:extLst>
            <a:ext uri="{FF2B5EF4-FFF2-40B4-BE49-F238E27FC236}">
              <a16:creationId xmlns:a16="http://schemas.microsoft.com/office/drawing/2014/main" id="{00000000-0008-0000-1500-0000C3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4" name="Text Box 63">
          <a:extLst>
            <a:ext uri="{FF2B5EF4-FFF2-40B4-BE49-F238E27FC236}">
              <a16:creationId xmlns:a16="http://schemas.microsoft.com/office/drawing/2014/main" id="{00000000-0008-0000-1500-0000C4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5" name="Text Box 64">
          <a:extLst>
            <a:ext uri="{FF2B5EF4-FFF2-40B4-BE49-F238E27FC236}">
              <a16:creationId xmlns:a16="http://schemas.microsoft.com/office/drawing/2014/main" id="{00000000-0008-0000-1500-0000C5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6" name="Text Box 65">
          <a:extLst>
            <a:ext uri="{FF2B5EF4-FFF2-40B4-BE49-F238E27FC236}">
              <a16:creationId xmlns:a16="http://schemas.microsoft.com/office/drawing/2014/main" id="{00000000-0008-0000-1500-0000C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7" name="Text Box 66">
          <a:extLst>
            <a:ext uri="{FF2B5EF4-FFF2-40B4-BE49-F238E27FC236}">
              <a16:creationId xmlns:a16="http://schemas.microsoft.com/office/drawing/2014/main" id="{00000000-0008-0000-1500-0000C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8" name="Text Box 67">
          <a:extLst>
            <a:ext uri="{FF2B5EF4-FFF2-40B4-BE49-F238E27FC236}">
              <a16:creationId xmlns:a16="http://schemas.microsoft.com/office/drawing/2014/main" id="{00000000-0008-0000-1500-0000C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69" name="Text Box 68">
          <a:extLst>
            <a:ext uri="{FF2B5EF4-FFF2-40B4-BE49-F238E27FC236}">
              <a16:creationId xmlns:a16="http://schemas.microsoft.com/office/drawing/2014/main" id="{00000000-0008-0000-1500-0000C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0" name="Text Box 69">
          <a:extLst>
            <a:ext uri="{FF2B5EF4-FFF2-40B4-BE49-F238E27FC236}">
              <a16:creationId xmlns:a16="http://schemas.microsoft.com/office/drawing/2014/main" id="{00000000-0008-0000-1500-0000C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1" name="Text Box 70">
          <a:extLst>
            <a:ext uri="{FF2B5EF4-FFF2-40B4-BE49-F238E27FC236}">
              <a16:creationId xmlns:a16="http://schemas.microsoft.com/office/drawing/2014/main" id="{00000000-0008-0000-1500-0000C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2" name="Text Box 71">
          <a:extLst>
            <a:ext uri="{FF2B5EF4-FFF2-40B4-BE49-F238E27FC236}">
              <a16:creationId xmlns:a16="http://schemas.microsoft.com/office/drawing/2014/main" id="{00000000-0008-0000-1500-0000C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3" name="Text Box 72">
          <a:extLst>
            <a:ext uri="{FF2B5EF4-FFF2-40B4-BE49-F238E27FC236}">
              <a16:creationId xmlns:a16="http://schemas.microsoft.com/office/drawing/2014/main" id="{00000000-0008-0000-1500-0000C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4" name="Text Box 73">
          <a:extLst>
            <a:ext uri="{FF2B5EF4-FFF2-40B4-BE49-F238E27FC236}">
              <a16:creationId xmlns:a16="http://schemas.microsoft.com/office/drawing/2014/main" id="{00000000-0008-0000-1500-0000C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5" name="Text Box 74">
          <a:extLst>
            <a:ext uri="{FF2B5EF4-FFF2-40B4-BE49-F238E27FC236}">
              <a16:creationId xmlns:a16="http://schemas.microsoft.com/office/drawing/2014/main" id="{00000000-0008-0000-1500-0000C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6" name="Text Box 75">
          <a:extLst>
            <a:ext uri="{FF2B5EF4-FFF2-40B4-BE49-F238E27FC236}">
              <a16:creationId xmlns:a16="http://schemas.microsoft.com/office/drawing/2014/main" id="{00000000-0008-0000-1500-0000D0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7" name="Text Box 76">
          <a:extLst>
            <a:ext uri="{FF2B5EF4-FFF2-40B4-BE49-F238E27FC236}">
              <a16:creationId xmlns:a16="http://schemas.microsoft.com/office/drawing/2014/main" id="{00000000-0008-0000-1500-0000D1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8" name="Text Box 77">
          <a:extLst>
            <a:ext uri="{FF2B5EF4-FFF2-40B4-BE49-F238E27FC236}">
              <a16:creationId xmlns:a16="http://schemas.microsoft.com/office/drawing/2014/main" id="{00000000-0008-0000-1500-0000D2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79" name="Text Box 78">
          <a:extLst>
            <a:ext uri="{FF2B5EF4-FFF2-40B4-BE49-F238E27FC236}">
              <a16:creationId xmlns:a16="http://schemas.microsoft.com/office/drawing/2014/main" id="{00000000-0008-0000-1500-0000D3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0" name="Text Box 79">
          <a:extLst>
            <a:ext uri="{FF2B5EF4-FFF2-40B4-BE49-F238E27FC236}">
              <a16:creationId xmlns:a16="http://schemas.microsoft.com/office/drawing/2014/main" id="{00000000-0008-0000-1500-0000D4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1" name="Text Box 80">
          <a:extLst>
            <a:ext uri="{FF2B5EF4-FFF2-40B4-BE49-F238E27FC236}">
              <a16:creationId xmlns:a16="http://schemas.microsoft.com/office/drawing/2014/main" id="{00000000-0008-0000-1500-0000D5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2" name="Text Box 81">
          <a:extLst>
            <a:ext uri="{FF2B5EF4-FFF2-40B4-BE49-F238E27FC236}">
              <a16:creationId xmlns:a16="http://schemas.microsoft.com/office/drawing/2014/main" id="{00000000-0008-0000-1500-0000D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3" name="Text Box 82">
          <a:extLst>
            <a:ext uri="{FF2B5EF4-FFF2-40B4-BE49-F238E27FC236}">
              <a16:creationId xmlns:a16="http://schemas.microsoft.com/office/drawing/2014/main" id="{00000000-0008-0000-1500-0000D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4" name="Text Box 83">
          <a:extLst>
            <a:ext uri="{FF2B5EF4-FFF2-40B4-BE49-F238E27FC236}">
              <a16:creationId xmlns:a16="http://schemas.microsoft.com/office/drawing/2014/main" id="{00000000-0008-0000-1500-0000D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5" name="Text Box 84">
          <a:extLst>
            <a:ext uri="{FF2B5EF4-FFF2-40B4-BE49-F238E27FC236}">
              <a16:creationId xmlns:a16="http://schemas.microsoft.com/office/drawing/2014/main" id="{00000000-0008-0000-1500-0000D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6" name="Text Box 85">
          <a:extLst>
            <a:ext uri="{FF2B5EF4-FFF2-40B4-BE49-F238E27FC236}">
              <a16:creationId xmlns:a16="http://schemas.microsoft.com/office/drawing/2014/main" id="{00000000-0008-0000-1500-0000D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7" name="Text Box 86">
          <a:extLst>
            <a:ext uri="{FF2B5EF4-FFF2-40B4-BE49-F238E27FC236}">
              <a16:creationId xmlns:a16="http://schemas.microsoft.com/office/drawing/2014/main" id="{00000000-0008-0000-1500-0000D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8" name="Text Box 87">
          <a:extLst>
            <a:ext uri="{FF2B5EF4-FFF2-40B4-BE49-F238E27FC236}">
              <a16:creationId xmlns:a16="http://schemas.microsoft.com/office/drawing/2014/main" id="{00000000-0008-0000-1500-0000D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89" name="Text Box 88">
          <a:extLst>
            <a:ext uri="{FF2B5EF4-FFF2-40B4-BE49-F238E27FC236}">
              <a16:creationId xmlns:a16="http://schemas.microsoft.com/office/drawing/2014/main" id="{00000000-0008-0000-1500-0000D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0" name="Text Box 89">
          <a:extLst>
            <a:ext uri="{FF2B5EF4-FFF2-40B4-BE49-F238E27FC236}">
              <a16:creationId xmlns:a16="http://schemas.microsoft.com/office/drawing/2014/main" id="{00000000-0008-0000-1500-0000D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1" name="Text Box 90">
          <a:extLst>
            <a:ext uri="{FF2B5EF4-FFF2-40B4-BE49-F238E27FC236}">
              <a16:creationId xmlns:a16="http://schemas.microsoft.com/office/drawing/2014/main" id="{00000000-0008-0000-1500-0000D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2" name="Text Box 91">
          <a:extLst>
            <a:ext uri="{FF2B5EF4-FFF2-40B4-BE49-F238E27FC236}">
              <a16:creationId xmlns:a16="http://schemas.microsoft.com/office/drawing/2014/main" id="{00000000-0008-0000-1500-0000E0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3" name="Text Box 92">
          <a:extLst>
            <a:ext uri="{FF2B5EF4-FFF2-40B4-BE49-F238E27FC236}">
              <a16:creationId xmlns:a16="http://schemas.microsoft.com/office/drawing/2014/main" id="{00000000-0008-0000-1500-0000E1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4" name="Text Box 93">
          <a:extLst>
            <a:ext uri="{FF2B5EF4-FFF2-40B4-BE49-F238E27FC236}">
              <a16:creationId xmlns:a16="http://schemas.microsoft.com/office/drawing/2014/main" id="{00000000-0008-0000-1500-0000E2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5" name="Text Box 94">
          <a:extLst>
            <a:ext uri="{FF2B5EF4-FFF2-40B4-BE49-F238E27FC236}">
              <a16:creationId xmlns:a16="http://schemas.microsoft.com/office/drawing/2014/main" id="{00000000-0008-0000-1500-0000E3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6" name="Text Box 95">
          <a:extLst>
            <a:ext uri="{FF2B5EF4-FFF2-40B4-BE49-F238E27FC236}">
              <a16:creationId xmlns:a16="http://schemas.microsoft.com/office/drawing/2014/main" id="{00000000-0008-0000-1500-0000E4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7" name="Text Box 96">
          <a:extLst>
            <a:ext uri="{FF2B5EF4-FFF2-40B4-BE49-F238E27FC236}">
              <a16:creationId xmlns:a16="http://schemas.microsoft.com/office/drawing/2014/main" id="{00000000-0008-0000-1500-0000E5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8" name="Text Box 97">
          <a:extLst>
            <a:ext uri="{FF2B5EF4-FFF2-40B4-BE49-F238E27FC236}">
              <a16:creationId xmlns:a16="http://schemas.microsoft.com/office/drawing/2014/main" id="{00000000-0008-0000-1500-0000E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999" name="Text Box 98">
          <a:extLst>
            <a:ext uri="{FF2B5EF4-FFF2-40B4-BE49-F238E27FC236}">
              <a16:creationId xmlns:a16="http://schemas.microsoft.com/office/drawing/2014/main" id="{00000000-0008-0000-1500-0000E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0" name="Text Box 99">
          <a:extLst>
            <a:ext uri="{FF2B5EF4-FFF2-40B4-BE49-F238E27FC236}">
              <a16:creationId xmlns:a16="http://schemas.microsoft.com/office/drawing/2014/main" id="{00000000-0008-0000-1500-0000E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1" name="Text Box 100">
          <a:extLst>
            <a:ext uri="{FF2B5EF4-FFF2-40B4-BE49-F238E27FC236}">
              <a16:creationId xmlns:a16="http://schemas.microsoft.com/office/drawing/2014/main" id="{00000000-0008-0000-1500-0000E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2" name="Text Box 101">
          <a:extLst>
            <a:ext uri="{FF2B5EF4-FFF2-40B4-BE49-F238E27FC236}">
              <a16:creationId xmlns:a16="http://schemas.microsoft.com/office/drawing/2014/main" id="{00000000-0008-0000-1500-0000E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3" name="Text Box 102">
          <a:extLst>
            <a:ext uri="{FF2B5EF4-FFF2-40B4-BE49-F238E27FC236}">
              <a16:creationId xmlns:a16="http://schemas.microsoft.com/office/drawing/2014/main" id="{00000000-0008-0000-1500-0000E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4" name="Text Box 103">
          <a:extLst>
            <a:ext uri="{FF2B5EF4-FFF2-40B4-BE49-F238E27FC236}">
              <a16:creationId xmlns:a16="http://schemas.microsoft.com/office/drawing/2014/main" id="{00000000-0008-0000-1500-0000E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5" name="Text Box 104">
          <a:extLst>
            <a:ext uri="{FF2B5EF4-FFF2-40B4-BE49-F238E27FC236}">
              <a16:creationId xmlns:a16="http://schemas.microsoft.com/office/drawing/2014/main" id="{00000000-0008-0000-1500-0000E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6" name="Text Box 105">
          <a:extLst>
            <a:ext uri="{FF2B5EF4-FFF2-40B4-BE49-F238E27FC236}">
              <a16:creationId xmlns:a16="http://schemas.microsoft.com/office/drawing/2014/main" id="{00000000-0008-0000-1500-0000E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7" name="Text Box 106">
          <a:extLst>
            <a:ext uri="{FF2B5EF4-FFF2-40B4-BE49-F238E27FC236}">
              <a16:creationId xmlns:a16="http://schemas.microsoft.com/office/drawing/2014/main" id="{00000000-0008-0000-1500-0000E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8" name="Text Box 107">
          <a:extLst>
            <a:ext uri="{FF2B5EF4-FFF2-40B4-BE49-F238E27FC236}">
              <a16:creationId xmlns:a16="http://schemas.microsoft.com/office/drawing/2014/main" id="{00000000-0008-0000-1500-0000F0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09" name="Text Box 108">
          <a:extLst>
            <a:ext uri="{FF2B5EF4-FFF2-40B4-BE49-F238E27FC236}">
              <a16:creationId xmlns:a16="http://schemas.microsoft.com/office/drawing/2014/main" id="{00000000-0008-0000-1500-0000F1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0" name="Text Box 109">
          <a:extLst>
            <a:ext uri="{FF2B5EF4-FFF2-40B4-BE49-F238E27FC236}">
              <a16:creationId xmlns:a16="http://schemas.microsoft.com/office/drawing/2014/main" id="{00000000-0008-0000-1500-0000F2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1" name="Text Box 110">
          <a:extLst>
            <a:ext uri="{FF2B5EF4-FFF2-40B4-BE49-F238E27FC236}">
              <a16:creationId xmlns:a16="http://schemas.microsoft.com/office/drawing/2014/main" id="{00000000-0008-0000-1500-0000F3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2" name="Text Box 111">
          <a:extLst>
            <a:ext uri="{FF2B5EF4-FFF2-40B4-BE49-F238E27FC236}">
              <a16:creationId xmlns:a16="http://schemas.microsoft.com/office/drawing/2014/main" id="{00000000-0008-0000-1500-0000F4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3" name="Text Box 112">
          <a:extLst>
            <a:ext uri="{FF2B5EF4-FFF2-40B4-BE49-F238E27FC236}">
              <a16:creationId xmlns:a16="http://schemas.microsoft.com/office/drawing/2014/main" id="{00000000-0008-0000-1500-0000F5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4" name="Text Box 113">
          <a:extLst>
            <a:ext uri="{FF2B5EF4-FFF2-40B4-BE49-F238E27FC236}">
              <a16:creationId xmlns:a16="http://schemas.microsoft.com/office/drawing/2014/main" id="{00000000-0008-0000-1500-0000F6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5" name="Text Box 114">
          <a:extLst>
            <a:ext uri="{FF2B5EF4-FFF2-40B4-BE49-F238E27FC236}">
              <a16:creationId xmlns:a16="http://schemas.microsoft.com/office/drawing/2014/main" id="{00000000-0008-0000-1500-0000F7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6" name="Text Box 115">
          <a:extLst>
            <a:ext uri="{FF2B5EF4-FFF2-40B4-BE49-F238E27FC236}">
              <a16:creationId xmlns:a16="http://schemas.microsoft.com/office/drawing/2014/main" id="{00000000-0008-0000-1500-0000F8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7" name="Text Box 116">
          <a:extLst>
            <a:ext uri="{FF2B5EF4-FFF2-40B4-BE49-F238E27FC236}">
              <a16:creationId xmlns:a16="http://schemas.microsoft.com/office/drawing/2014/main" id="{00000000-0008-0000-1500-0000F9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8" name="Text Box 117">
          <a:extLst>
            <a:ext uri="{FF2B5EF4-FFF2-40B4-BE49-F238E27FC236}">
              <a16:creationId xmlns:a16="http://schemas.microsoft.com/office/drawing/2014/main" id="{00000000-0008-0000-1500-0000FA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19" name="Text Box 118">
          <a:extLst>
            <a:ext uri="{FF2B5EF4-FFF2-40B4-BE49-F238E27FC236}">
              <a16:creationId xmlns:a16="http://schemas.microsoft.com/office/drawing/2014/main" id="{00000000-0008-0000-1500-0000FB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0" name="Text Box 119">
          <a:extLst>
            <a:ext uri="{FF2B5EF4-FFF2-40B4-BE49-F238E27FC236}">
              <a16:creationId xmlns:a16="http://schemas.microsoft.com/office/drawing/2014/main" id="{00000000-0008-0000-1500-0000FC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1" name="Text Box 120">
          <a:extLst>
            <a:ext uri="{FF2B5EF4-FFF2-40B4-BE49-F238E27FC236}">
              <a16:creationId xmlns:a16="http://schemas.microsoft.com/office/drawing/2014/main" id="{00000000-0008-0000-1500-0000FD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2" name="Text Box 121">
          <a:extLst>
            <a:ext uri="{FF2B5EF4-FFF2-40B4-BE49-F238E27FC236}">
              <a16:creationId xmlns:a16="http://schemas.microsoft.com/office/drawing/2014/main" id="{00000000-0008-0000-1500-0000FE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3" name="Text Box 122">
          <a:extLst>
            <a:ext uri="{FF2B5EF4-FFF2-40B4-BE49-F238E27FC236}">
              <a16:creationId xmlns:a16="http://schemas.microsoft.com/office/drawing/2014/main" id="{00000000-0008-0000-1500-0000FF03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4" name="Text Box 123">
          <a:extLst>
            <a:ext uri="{FF2B5EF4-FFF2-40B4-BE49-F238E27FC236}">
              <a16:creationId xmlns:a16="http://schemas.microsoft.com/office/drawing/2014/main" id="{00000000-0008-0000-1500-00000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5" name="Text Box 124">
          <a:extLst>
            <a:ext uri="{FF2B5EF4-FFF2-40B4-BE49-F238E27FC236}">
              <a16:creationId xmlns:a16="http://schemas.microsoft.com/office/drawing/2014/main" id="{00000000-0008-0000-1500-00000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6" name="Text Box 125">
          <a:extLst>
            <a:ext uri="{FF2B5EF4-FFF2-40B4-BE49-F238E27FC236}">
              <a16:creationId xmlns:a16="http://schemas.microsoft.com/office/drawing/2014/main" id="{00000000-0008-0000-1500-00000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7" name="Text Box 126">
          <a:extLst>
            <a:ext uri="{FF2B5EF4-FFF2-40B4-BE49-F238E27FC236}">
              <a16:creationId xmlns:a16="http://schemas.microsoft.com/office/drawing/2014/main" id="{00000000-0008-0000-1500-00000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8" name="Text Box 127">
          <a:extLst>
            <a:ext uri="{FF2B5EF4-FFF2-40B4-BE49-F238E27FC236}">
              <a16:creationId xmlns:a16="http://schemas.microsoft.com/office/drawing/2014/main" id="{00000000-0008-0000-1500-00000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29" name="Text Box 128">
          <a:extLst>
            <a:ext uri="{FF2B5EF4-FFF2-40B4-BE49-F238E27FC236}">
              <a16:creationId xmlns:a16="http://schemas.microsoft.com/office/drawing/2014/main" id="{00000000-0008-0000-1500-00000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0" name="Text Box 129">
          <a:extLst>
            <a:ext uri="{FF2B5EF4-FFF2-40B4-BE49-F238E27FC236}">
              <a16:creationId xmlns:a16="http://schemas.microsoft.com/office/drawing/2014/main" id="{00000000-0008-0000-1500-00000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1" name="Text Box 130">
          <a:extLst>
            <a:ext uri="{FF2B5EF4-FFF2-40B4-BE49-F238E27FC236}">
              <a16:creationId xmlns:a16="http://schemas.microsoft.com/office/drawing/2014/main" id="{00000000-0008-0000-1500-00000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2" name="Text Box 131">
          <a:extLst>
            <a:ext uri="{FF2B5EF4-FFF2-40B4-BE49-F238E27FC236}">
              <a16:creationId xmlns:a16="http://schemas.microsoft.com/office/drawing/2014/main" id="{00000000-0008-0000-1500-00000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3" name="Text Box 132">
          <a:extLst>
            <a:ext uri="{FF2B5EF4-FFF2-40B4-BE49-F238E27FC236}">
              <a16:creationId xmlns:a16="http://schemas.microsoft.com/office/drawing/2014/main" id="{00000000-0008-0000-1500-00000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4" name="Text Box 133">
          <a:extLst>
            <a:ext uri="{FF2B5EF4-FFF2-40B4-BE49-F238E27FC236}">
              <a16:creationId xmlns:a16="http://schemas.microsoft.com/office/drawing/2014/main" id="{00000000-0008-0000-1500-00000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5" name="Text Box 134">
          <a:extLst>
            <a:ext uri="{FF2B5EF4-FFF2-40B4-BE49-F238E27FC236}">
              <a16:creationId xmlns:a16="http://schemas.microsoft.com/office/drawing/2014/main" id="{00000000-0008-0000-1500-00000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6" name="Text Box 135">
          <a:extLst>
            <a:ext uri="{FF2B5EF4-FFF2-40B4-BE49-F238E27FC236}">
              <a16:creationId xmlns:a16="http://schemas.microsoft.com/office/drawing/2014/main" id="{00000000-0008-0000-1500-00000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7" name="Text Box 136">
          <a:extLst>
            <a:ext uri="{FF2B5EF4-FFF2-40B4-BE49-F238E27FC236}">
              <a16:creationId xmlns:a16="http://schemas.microsoft.com/office/drawing/2014/main" id="{00000000-0008-0000-1500-00000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8" name="Text Box 137">
          <a:extLst>
            <a:ext uri="{FF2B5EF4-FFF2-40B4-BE49-F238E27FC236}">
              <a16:creationId xmlns:a16="http://schemas.microsoft.com/office/drawing/2014/main" id="{00000000-0008-0000-1500-00000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39" name="Text Box 138">
          <a:extLst>
            <a:ext uri="{FF2B5EF4-FFF2-40B4-BE49-F238E27FC236}">
              <a16:creationId xmlns:a16="http://schemas.microsoft.com/office/drawing/2014/main" id="{00000000-0008-0000-1500-00000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0" name="Text Box 139">
          <a:extLst>
            <a:ext uri="{FF2B5EF4-FFF2-40B4-BE49-F238E27FC236}">
              <a16:creationId xmlns:a16="http://schemas.microsoft.com/office/drawing/2014/main" id="{00000000-0008-0000-1500-00001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1" name="Text Box 140">
          <a:extLst>
            <a:ext uri="{FF2B5EF4-FFF2-40B4-BE49-F238E27FC236}">
              <a16:creationId xmlns:a16="http://schemas.microsoft.com/office/drawing/2014/main" id="{00000000-0008-0000-1500-00001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2" name="Text Box 141">
          <a:extLst>
            <a:ext uri="{FF2B5EF4-FFF2-40B4-BE49-F238E27FC236}">
              <a16:creationId xmlns:a16="http://schemas.microsoft.com/office/drawing/2014/main" id="{00000000-0008-0000-1500-00001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3" name="Text Box 142">
          <a:extLst>
            <a:ext uri="{FF2B5EF4-FFF2-40B4-BE49-F238E27FC236}">
              <a16:creationId xmlns:a16="http://schemas.microsoft.com/office/drawing/2014/main" id="{00000000-0008-0000-1500-00001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4" name="Text Box 143">
          <a:extLst>
            <a:ext uri="{FF2B5EF4-FFF2-40B4-BE49-F238E27FC236}">
              <a16:creationId xmlns:a16="http://schemas.microsoft.com/office/drawing/2014/main" id="{00000000-0008-0000-1500-00001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5" name="Text Box 144">
          <a:extLst>
            <a:ext uri="{FF2B5EF4-FFF2-40B4-BE49-F238E27FC236}">
              <a16:creationId xmlns:a16="http://schemas.microsoft.com/office/drawing/2014/main" id="{00000000-0008-0000-1500-00001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6" name="Text Box 145">
          <a:extLst>
            <a:ext uri="{FF2B5EF4-FFF2-40B4-BE49-F238E27FC236}">
              <a16:creationId xmlns:a16="http://schemas.microsoft.com/office/drawing/2014/main" id="{00000000-0008-0000-1500-00001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7" name="Text Box 146">
          <a:extLst>
            <a:ext uri="{FF2B5EF4-FFF2-40B4-BE49-F238E27FC236}">
              <a16:creationId xmlns:a16="http://schemas.microsoft.com/office/drawing/2014/main" id="{00000000-0008-0000-1500-00001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8" name="Text Box 147">
          <a:extLst>
            <a:ext uri="{FF2B5EF4-FFF2-40B4-BE49-F238E27FC236}">
              <a16:creationId xmlns:a16="http://schemas.microsoft.com/office/drawing/2014/main" id="{00000000-0008-0000-1500-00001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49" name="Text Box 148">
          <a:extLst>
            <a:ext uri="{FF2B5EF4-FFF2-40B4-BE49-F238E27FC236}">
              <a16:creationId xmlns:a16="http://schemas.microsoft.com/office/drawing/2014/main" id="{00000000-0008-0000-1500-00001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0" name="Text Box 149">
          <a:extLst>
            <a:ext uri="{FF2B5EF4-FFF2-40B4-BE49-F238E27FC236}">
              <a16:creationId xmlns:a16="http://schemas.microsoft.com/office/drawing/2014/main" id="{00000000-0008-0000-1500-00001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1" name="Text Box 150">
          <a:extLst>
            <a:ext uri="{FF2B5EF4-FFF2-40B4-BE49-F238E27FC236}">
              <a16:creationId xmlns:a16="http://schemas.microsoft.com/office/drawing/2014/main" id="{00000000-0008-0000-1500-00001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2" name="Text Box 151">
          <a:extLst>
            <a:ext uri="{FF2B5EF4-FFF2-40B4-BE49-F238E27FC236}">
              <a16:creationId xmlns:a16="http://schemas.microsoft.com/office/drawing/2014/main" id="{00000000-0008-0000-1500-00001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3" name="Text Box 152">
          <a:extLst>
            <a:ext uri="{FF2B5EF4-FFF2-40B4-BE49-F238E27FC236}">
              <a16:creationId xmlns:a16="http://schemas.microsoft.com/office/drawing/2014/main" id="{00000000-0008-0000-1500-00001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4" name="Text Box 153">
          <a:extLst>
            <a:ext uri="{FF2B5EF4-FFF2-40B4-BE49-F238E27FC236}">
              <a16:creationId xmlns:a16="http://schemas.microsoft.com/office/drawing/2014/main" id="{00000000-0008-0000-1500-00001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5" name="Text Box 154">
          <a:extLst>
            <a:ext uri="{FF2B5EF4-FFF2-40B4-BE49-F238E27FC236}">
              <a16:creationId xmlns:a16="http://schemas.microsoft.com/office/drawing/2014/main" id="{00000000-0008-0000-1500-00001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6" name="Text Box 155">
          <a:extLst>
            <a:ext uri="{FF2B5EF4-FFF2-40B4-BE49-F238E27FC236}">
              <a16:creationId xmlns:a16="http://schemas.microsoft.com/office/drawing/2014/main" id="{00000000-0008-0000-1500-00002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7" name="Text Box 156">
          <a:extLst>
            <a:ext uri="{FF2B5EF4-FFF2-40B4-BE49-F238E27FC236}">
              <a16:creationId xmlns:a16="http://schemas.microsoft.com/office/drawing/2014/main" id="{00000000-0008-0000-1500-00002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8" name="Text Box 157">
          <a:extLst>
            <a:ext uri="{FF2B5EF4-FFF2-40B4-BE49-F238E27FC236}">
              <a16:creationId xmlns:a16="http://schemas.microsoft.com/office/drawing/2014/main" id="{00000000-0008-0000-1500-00002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59" name="Text Box 158">
          <a:extLst>
            <a:ext uri="{FF2B5EF4-FFF2-40B4-BE49-F238E27FC236}">
              <a16:creationId xmlns:a16="http://schemas.microsoft.com/office/drawing/2014/main" id="{00000000-0008-0000-1500-00002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0" name="Text Box 159">
          <a:extLst>
            <a:ext uri="{FF2B5EF4-FFF2-40B4-BE49-F238E27FC236}">
              <a16:creationId xmlns:a16="http://schemas.microsoft.com/office/drawing/2014/main" id="{00000000-0008-0000-1500-00002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1" name="Text Box 160">
          <a:extLst>
            <a:ext uri="{FF2B5EF4-FFF2-40B4-BE49-F238E27FC236}">
              <a16:creationId xmlns:a16="http://schemas.microsoft.com/office/drawing/2014/main" id="{00000000-0008-0000-1500-00002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2" name="Text Box 161">
          <a:extLst>
            <a:ext uri="{FF2B5EF4-FFF2-40B4-BE49-F238E27FC236}">
              <a16:creationId xmlns:a16="http://schemas.microsoft.com/office/drawing/2014/main" id="{00000000-0008-0000-1500-00002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3" name="Text Box 162">
          <a:extLst>
            <a:ext uri="{FF2B5EF4-FFF2-40B4-BE49-F238E27FC236}">
              <a16:creationId xmlns:a16="http://schemas.microsoft.com/office/drawing/2014/main" id="{00000000-0008-0000-1500-00002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4" name="Text Box 163">
          <a:extLst>
            <a:ext uri="{FF2B5EF4-FFF2-40B4-BE49-F238E27FC236}">
              <a16:creationId xmlns:a16="http://schemas.microsoft.com/office/drawing/2014/main" id="{00000000-0008-0000-1500-00002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5" name="Text Box 164">
          <a:extLst>
            <a:ext uri="{FF2B5EF4-FFF2-40B4-BE49-F238E27FC236}">
              <a16:creationId xmlns:a16="http://schemas.microsoft.com/office/drawing/2014/main" id="{00000000-0008-0000-1500-00002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6" name="Text Box 165">
          <a:extLst>
            <a:ext uri="{FF2B5EF4-FFF2-40B4-BE49-F238E27FC236}">
              <a16:creationId xmlns:a16="http://schemas.microsoft.com/office/drawing/2014/main" id="{00000000-0008-0000-1500-00002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7" name="Text Box 166">
          <a:extLst>
            <a:ext uri="{FF2B5EF4-FFF2-40B4-BE49-F238E27FC236}">
              <a16:creationId xmlns:a16="http://schemas.microsoft.com/office/drawing/2014/main" id="{00000000-0008-0000-1500-00002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8" name="Text Box 167">
          <a:extLst>
            <a:ext uri="{FF2B5EF4-FFF2-40B4-BE49-F238E27FC236}">
              <a16:creationId xmlns:a16="http://schemas.microsoft.com/office/drawing/2014/main" id="{00000000-0008-0000-1500-00002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69" name="Text Box 168">
          <a:extLst>
            <a:ext uri="{FF2B5EF4-FFF2-40B4-BE49-F238E27FC236}">
              <a16:creationId xmlns:a16="http://schemas.microsoft.com/office/drawing/2014/main" id="{00000000-0008-0000-1500-00002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0" name="Text Box 169">
          <a:extLst>
            <a:ext uri="{FF2B5EF4-FFF2-40B4-BE49-F238E27FC236}">
              <a16:creationId xmlns:a16="http://schemas.microsoft.com/office/drawing/2014/main" id="{00000000-0008-0000-1500-00002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1" name="Text Box 170">
          <a:extLst>
            <a:ext uri="{FF2B5EF4-FFF2-40B4-BE49-F238E27FC236}">
              <a16:creationId xmlns:a16="http://schemas.microsoft.com/office/drawing/2014/main" id="{00000000-0008-0000-1500-00002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2" name="Text Box 171">
          <a:extLst>
            <a:ext uri="{FF2B5EF4-FFF2-40B4-BE49-F238E27FC236}">
              <a16:creationId xmlns:a16="http://schemas.microsoft.com/office/drawing/2014/main" id="{00000000-0008-0000-1500-00003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3" name="Text Box 172">
          <a:extLst>
            <a:ext uri="{FF2B5EF4-FFF2-40B4-BE49-F238E27FC236}">
              <a16:creationId xmlns:a16="http://schemas.microsoft.com/office/drawing/2014/main" id="{00000000-0008-0000-1500-00003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4" name="Text Box 173">
          <a:extLst>
            <a:ext uri="{FF2B5EF4-FFF2-40B4-BE49-F238E27FC236}">
              <a16:creationId xmlns:a16="http://schemas.microsoft.com/office/drawing/2014/main" id="{00000000-0008-0000-1500-00003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5" name="Text Box 174">
          <a:extLst>
            <a:ext uri="{FF2B5EF4-FFF2-40B4-BE49-F238E27FC236}">
              <a16:creationId xmlns:a16="http://schemas.microsoft.com/office/drawing/2014/main" id="{00000000-0008-0000-1500-00003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6" name="Text Box 175">
          <a:extLst>
            <a:ext uri="{FF2B5EF4-FFF2-40B4-BE49-F238E27FC236}">
              <a16:creationId xmlns:a16="http://schemas.microsoft.com/office/drawing/2014/main" id="{00000000-0008-0000-1500-00003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7" name="Text Box 176">
          <a:extLst>
            <a:ext uri="{FF2B5EF4-FFF2-40B4-BE49-F238E27FC236}">
              <a16:creationId xmlns:a16="http://schemas.microsoft.com/office/drawing/2014/main" id="{00000000-0008-0000-1500-00003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8" name="Text Box 177">
          <a:extLst>
            <a:ext uri="{FF2B5EF4-FFF2-40B4-BE49-F238E27FC236}">
              <a16:creationId xmlns:a16="http://schemas.microsoft.com/office/drawing/2014/main" id="{00000000-0008-0000-1500-00003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79" name="Text Box 178">
          <a:extLst>
            <a:ext uri="{FF2B5EF4-FFF2-40B4-BE49-F238E27FC236}">
              <a16:creationId xmlns:a16="http://schemas.microsoft.com/office/drawing/2014/main" id="{00000000-0008-0000-1500-00003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0" name="Text Box 179">
          <a:extLst>
            <a:ext uri="{FF2B5EF4-FFF2-40B4-BE49-F238E27FC236}">
              <a16:creationId xmlns:a16="http://schemas.microsoft.com/office/drawing/2014/main" id="{00000000-0008-0000-1500-00003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1" name="Text Box 180">
          <a:extLst>
            <a:ext uri="{FF2B5EF4-FFF2-40B4-BE49-F238E27FC236}">
              <a16:creationId xmlns:a16="http://schemas.microsoft.com/office/drawing/2014/main" id="{00000000-0008-0000-1500-00003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2" name="Text Box 181">
          <a:extLst>
            <a:ext uri="{FF2B5EF4-FFF2-40B4-BE49-F238E27FC236}">
              <a16:creationId xmlns:a16="http://schemas.microsoft.com/office/drawing/2014/main" id="{00000000-0008-0000-1500-00003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3" name="Text Box 182">
          <a:extLst>
            <a:ext uri="{FF2B5EF4-FFF2-40B4-BE49-F238E27FC236}">
              <a16:creationId xmlns:a16="http://schemas.microsoft.com/office/drawing/2014/main" id="{00000000-0008-0000-1500-00003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4" name="Text Box 183">
          <a:extLst>
            <a:ext uri="{FF2B5EF4-FFF2-40B4-BE49-F238E27FC236}">
              <a16:creationId xmlns:a16="http://schemas.microsoft.com/office/drawing/2014/main" id="{00000000-0008-0000-1500-00003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5" name="Text Box 184">
          <a:extLst>
            <a:ext uri="{FF2B5EF4-FFF2-40B4-BE49-F238E27FC236}">
              <a16:creationId xmlns:a16="http://schemas.microsoft.com/office/drawing/2014/main" id="{00000000-0008-0000-1500-00003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6" name="Text Box 185">
          <a:extLst>
            <a:ext uri="{FF2B5EF4-FFF2-40B4-BE49-F238E27FC236}">
              <a16:creationId xmlns:a16="http://schemas.microsoft.com/office/drawing/2014/main" id="{00000000-0008-0000-1500-00003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7" name="Text Box 186">
          <a:extLst>
            <a:ext uri="{FF2B5EF4-FFF2-40B4-BE49-F238E27FC236}">
              <a16:creationId xmlns:a16="http://schemas.microsoft.com/office/drawing/2014/main" id="{00000000-0008-0000-1500-00003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8" name="Text Box 187">
          <a:extLst>
            <a:ext uri="{FF2B5EF4-FFF2-40B4-BE49-F238E27FC236}">
              <a16:creationId xmlns:a16="http://schemas.microsoft.com/office/drawing/2014/main" id="{00000000-0008-0000-1500-00004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89" name="Text Box 188">
          <a:extLst>
            <a:ext uri="{FF2B5EF4-FFF2-40B4-BE49-F238E27FC236}">
              <a16:creationId xmlns:a16="http://schemas.microsoft.com/office/drawing/2014/main" id="{00000000-0008-0000-1500-00004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0" name="Text Box 189">
          <a:extLst>
            <a:ext uri="{FF2B5EF4-FFF2-40B4-BE49-F238E27FC236}">
              <a16:creationId xmlns:a16="http://schemas.microsoft.com/office/drawing/2014/main" id="{00000000-0008-0000-1500-00004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1" name="Text Box 190">
          <a:extLst>
            <a:ext uri="{FF2B5EF4-FFF2-40B4-BE49-F238E27FC236}">
              <a16:creationId xmlns:a16="http://schemas.microsoft.com/office/drawing/2014/main" id="{00000000-0008-0000-1500-00004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2" name="Text Box 191">
          <a:extLst>
            <a:ext uri="{FF2B5EF4-FFF2-40B4-BE49-F238E27FC236}">
              <a16:creationId xmlns:a16="http://schemas.microsoft.com/office/drawing/2014/main" id="{00000000-0008-0000-1500-00004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3" name="Text Box 192">
          <a:extLst>
            <a:ext uri="{FF2B5EF4-FFF2-40B4-BE49-F238E27FC236}">
              <a16:creationId xmlns:a16="http://schemas.microsoft.com/office/drawing/2014/main" id="{00000000-0008-0000-1500-00004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4" name="Text Box 193">
          <a:extLst>
            <a:ext uri="{FF2B5EF4-FFF2-40B4-BE49-F238E27FC236}">
              <a16:creationId xmlns:a16="http://schemas.microsoft.com/office/drawing/2014/main" id="{00000000-0008-0000-1500-00004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5" name="Text Box 194">
          <a:extLst>
            <a:ext uri="{FF2B5EF4-FFF2-40B4-BE49-F238E27FC236}">
              <a16:creationId xmlns:a16="http://schemas.microsoft.com/office/drawing/2014/main" id="{00000000-0008-0000-1500-00004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6" name="Text Box 195">
          <a:extLst>
            <a:ext uri="{FF2B5EF4-FFF2-40B4-BE49-F238E27FC236}">
              <a16:creationId xmlns:a16="http://schemas.microsoft.com/office/drawing/2014/main" id="{00000000-0008-0000-1500-00004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7" name="Text Box 196">
          <a:extLst>
            <a:ext uri="{FF2B5EF4-FFF2-40B4-BE49-F238E27FC236}">
              <a16:creationId xmlns:a16="http://schemas.microsoft.com/office/drawing/2014/main" id="{00000000-0008-0000-1500-00004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8" name="Text Box 197">
          <a:extLst>
            <a:ext uri="{FF2B5EF4-FFF2-40B4-BE49-F238E27FC236}">
              <a16:creationId xmlns:a16="http://schemas.microsoft.com/office/drawing/2014/main" id="{00000000-0008-0000-1500-00004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099" name="Text Box 198">
          <a:extLst>
            <a:ext uri="{FF2B5EF4-FFF2-40B4-BE49-F238E27FC236}">
              <a16:creationId xmlns:a16="http://schemas.microsoft.com/office/drawing/2014/main" id="{00000000-0008-0000-1500-00004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0" name="Text Box 199">
          <a:extLst>
            <a:ext uri="{FF2B5EF4-FFF2-40B4-BE49-F238E27FC236}">
              <a16:creationId xmlns:a16="http://schemas.microsoft.com/office/drawing/2014/main" id="{00000000-0008-0000-1500-00004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1" name="Text Box 200">
          <a:extLst>
            <a:ext uri="{FF2B5EF4-FFF2-40B4-BE49-F238E27FC236}">
              <a16:creationId xmlns:a16="http://schemas.microsoft.com/office/drawing/2014/main" id="{00000000-0008-0000-1500-00004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2" name="Text Box 201">
          <a:extLst>
            <a:ext uri="{FF2B5EF4-FFF2-40B4-BE49-F238E27FC236}">
              <a16:creationId xmlns:a16="http://schemas.microsoft.com/office/drawing/2014/main" id="{00000000-0008-0000-1500-00004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3" name="Text Box 202">
          <a:extLst>
            <a:ext uri="{FF2B5EF4-FFF2-40B4-BE49-F238E27FC236}">
              <a16:creationId xmlns:a16="http://schemas.microsoft.com/office/drawing/2014/main" id="{00000000-0008-0000-1500-00004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4" name="Text Box 203">
          <a:extLst>
            <a:ext uri="{FF2B5EF4-FFF2-40B4-BE49-F238E27FC236}">
              <a16:creationId xmlns:a16="http://schemas.microsoft.com/office/drawing/2014/main" id="{00000000-0008-0000-1500-00005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5" name="Text Box 204">
          <a:extLst>
            <a:ext uri="{FF2B5EF4-FFF2-40B4-BE49-F238E27FC236}">
              <a16:creationId xmlns:a16="http://schemas.microsoft.com/office/drawing/2014/main" id="{00000000-0008-0000-1500-00005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6" name="Text Box 205">
          <a:extLst>
            <a:ext uri="{FF2B5EF4-FFF2-40B4-BE49-F238E27FC236}">
              <a16:creationId xmlns:a16="http://schemas.microsoft.com/office/drawing/2014/main" id="{00000000-0008-0000-1500-00005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7" name="Text Box 206">
          <a:extLst>
            <a:ext uri="{FF2B5EF4-FFF2-40B4-BE49-F238E27FC236}">
              <a16:creationId xmlns:a16="http://schemas.microsoft.com/office/drawing/2014/main" id="{00000000-0008-0000-1500-00005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8" name="Text Box 207">
          <a:extLst>
            <a:ext uri="{FF2B5EF4-FFF2-40B4-BE49-F238E27FC236}">
              <a16:creationId xmlns:a16="http://schemas.microsoft.com/office/drawing/2014/main" id="{00000000-0008-0000-1500-00005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09" name="Text Box 208">
          <a:extLst>
            <a:ext uri="{FF2B5EF4-FFF2-40B4-BE49-F238E27FC236}">
              <a16:creationId xmlns:a16="http://schemas.microsoft.com/office/drawing/2014/main" id="{00000000-0008-0000-1500-00005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0" name="Text Box 209">
          <a:extLst>
            <a:ext uri="{FF2B5EF4-FFF2-40B4-BE49-F238E27FC236}">
              <a16:creationId xmlns:a16="http://schemas.microsoft.com/office/drawing/2014/main" id="{00000000-0008-0000-1500-00005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1" name="Text Box 210">
          <a:extLst>
            <a:ext uri="{FF2B5EF4-FFF2-40B4-BE49-F238E27FC236}">
              <a16:creationId xmlns:a16="http://schemas.microsoft.com/office/drawing/2014/main" id="{00000000-0008-0000-1500-00005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2" name="Text Box 211">
          <a:extLst>
            <a:ext uri="{FF2B5EF4-FFF2-40B4-BE49-F238E27FC236}">
              <a16:creationId xmlns:a16="http://schemas.microsoft.com/office/drawing/2014/main" id="{00000000-0008-0000-1500-00005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3" name="Text Box 212">
          <a:extLst>
            <a:ext uri="{FF2B5EF4-FFF2-40B4-BE49-F238E27FC236}">
              <a16:creationId xmlns:a16="http://schemas.microsoft.com/office/drawing/2014/main" id="{00000000-0008-0000-1500-00005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4" name="Text Box 213">
          <a:extLst>
            <a:ext uri="{FF2B5EF4-FFF2-40B4-BE49-F238E27FC236}">
              <a16:creationId xmlns:a16="http://schemas.microsoft.com/office/drawing/2014/main" id="{00000000-0008-0000-1500-00005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5" name="Text Box 214">
          <a:extLst>
            <a:ext uri="{FF2B5EF4-FFF2-40B4-BE49-F238E27FC236}">
              <a16:creationId xmlns:a16="http://schemas.microsoft.com/office/drawing/2014/main" id="{00000000-0008-0000-1500-00005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6" name="Text Box 215">
          <a:extLst>
            <a:ext uri="{FF2B5EF4-FFF2-40B4-BE49-F238E27FC236}">
              <a16:creationId xmlns:a16="http://schemas.microsoft.com/office/drawing/2014/main" id="{00000000-0008-0000-1500-00005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7" name="Text Box 216">
          <a:extLst>
            <a:ext uri="{FF2B5EF4-FFF2-40B4-BE49-F238E27FC236}">
              <a16:creationId xmlns:a16="http://schemas.microsoft.com/office/drawing/2014/main" id="{00000000-0008-0000-1500-00005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8" name="Text Box 217">
          <a:extLst>
            <a:ext uri="{FF2B5EF4-FFF2-40B4-BE49-F238E27FC236}">
              <a16:creationId xmlns:a16="http://schemas.microsoft.com/office/drawing/2014/main" id="{00000000-0008-0000-1500-00005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19" name="Text Box 218">
          <a:extLst>
            <a:ext uri="{FF2B5EF4-FFF2-40B4-BE49-F238E27FC236}">
              <a16:creationId xmlns:a16="http://schemas.microsoft.com/office/drawing/2014/main" id="{00000000-0008-0000-1500-00005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0" name="Text Box 219">
          <a:extLst>
            <a:ext uri="{FF2B5EF4-FFF2-40B4-BE49-F238E27FC236}">
              <a16:creationId xmlns:a16="http://schemas.microsoft.com/office/drawing/2014/main" id="{00000000-0008-0000-1500-00006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1" name="Text Box 220">
          <a:extLst>
            <a:ext uri="{FF2B5EF4-FFF2-40B4-BE49-F238E27FC236}">
              <a16:creationId xmlns:a16="http://schemas.microsoft.com/office/drawing/2014/main" id="{00000000-0008-0000-1500-00006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2" name="Text Box 221">
          <a:extLst>
            <a:ext uri="{FF2B5EF4-FFF2-40B4-BE49-F238E27FC236}">
              <a16:creationId xmlns:a16="http://schemas.microsoft.com/office/drawing/2014/main" id="{00000000-0008-0000-1500-00006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3" name="Text Box 222">
          <a:extLst>
            <a:ext uri="{FF2B5EF4-FFF2-40B4-BE49-F238E27FC236}">
              <a16:creationId xmlns:a16="http://schemas.microsoft.com/office/drawing/2014/main" id="{00000000-0008-0000-1500-00006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4" name="Text Box 223">
          <a:extLst>
            <a:ext uri="{FF2B5EF4-FFF2-40B4-BE49-F238E27FC236}">
              <a16:creationId xmlns:a16="http://schemas.microsoft.com/office/drawing/2014/main" id="{00000000-0008-0000-1500-00006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5" name="Text Box 224">
          <a:extLst>
            <a:ext uri="{FF2B5EF4-FFF2-40B4-BE49-F238E27FC236}">
              <a16:creationId xmlns:a16="http://schemas.microsoft.com/office/drawing/2014/main" id="{00000000-0008-0000-1500-00006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6" name="Text Box 225">
          <a:extLst>
            <a:ext uri="{FF2B5EF4-FFF2-40B4-BE49-F238E27FC236}">
              <a16:creationId xmlns:a16="http://schemas.microsoft.com/office/drawing/2014/main" id="{00000000-0008-0000-1500-00006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7" name="Text Box 226">
          <a:extLst>
            <a:ext uri="{FF2B5EF4-FFF2-40B4-BE49-F238E27FC236}">
              <a16:creationId xmlns:a16="http://schemas.microsoft.com/office/drawing/2014/main" id="{00000000-0008-0000-1500-00006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8" name="Text Box 227">
          <a:extLst>
            <a:ext uri="{FF2B5EF4-FFF2-40B4-BE49-F238E27FC236}">
              <a16:creationId xmlns:a16="http://schemas.microsoft.com/office/drawing/2014/main" id="{00000000-0008-0000-1500-00006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29" name="Text Box 228">
          <a:extLst>
            <a:ext uri="{FF2B5EF4-FFF2-40B4-BE49-F238E27FC236}">
              <a16:creationId xmlns:a16="http://schemas.microsoft.com/office/drawing/2014/main" id="{00000000-0008-0000-1500-00006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0" name="Text Box 229">
          <a:extLst>
            <a:ext uri="{FF2B5EF4-FFF2-40B4-BE49-F238E27FC236}">
              <a16:creationId xmlns:a16="http://schemas.microsoft.com/office/drawing/2014/main" id="{00000000-0008-0000-1500-00006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1" name="Text Box 230">
          <a:extLst>
            <a:ext uri="{FF2B5EF4-FFF2-40B4-BE49-F238E27FC236}">
              <a16:creationId xmlns:a16="http://schemas.microsoft.com/office/drawing/2014/main" id="{00000000-0008-0000-1500-00006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2" name="Text Box 231">
          <a:extLst>
            <a:ext uri="{FF2B5EF4-FFF2-40B4-BE49-F238E27FC236}">
              <a16:creationId xmlns:a16="http://schemas.microsoft.com/office/drawing/2014/main" id="{00000000-0008-0000-1500-00006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3" name="Text Box 232">
          <a:extLst>
            <a:ext uri="{FF2B5EF4-FFF2-40B4-BE49-F238E27FC236}">
              <a16:creationId xmlns:a16="http://schemas.microsoft.com/office/drawing/2014/main" id="{00000000-0008-0000-1500-00006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4" name="Text Box 233">
          <a:extLst>
            <a:ext uri="{FF2B5EF4-FFF2-40B4-BE49-F238E27FC236}">
              <a16:creationId xmlns:a16="http://schemas.microsoft.com/office/drawing/2014/main" id="{00000000-0008-0000-1500-00006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5" name="Text Box 234">
          <a:extLst>
            <a:ext uri="{FF2B5EF4-FFF2-40B4-BE49-F238E27FC236}">
              <a16:creationId xmlns:a16="http://schemas.microsoft.com/office/drawing/2014/main" id="{00000000-0008-0000-1500-00006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6" name="Text Box 235">
          <a:extLst>
            <a:ext uri="{FF2B5EF4-FFF2-40B4-BE49-F238E27FC236}">
              <a16:creationId xmlns:a16="http://schemas.microsoft.com/office/drawing/2014/main" id="{00000000-0008-0000-1500-00007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7" name="Text Box 236">
          <a:extLst>
            <a:ext uri="{FF2B5EF4-FFF2-40B4-BE49-F238E27FC236}">
              <a16:creationId xmlns:a16="http://schemas.microsoft.com/office/drawing/2014/main" id="{00000000-0008-0000-1500-00007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8" name="Text Box 237">
          <a:extLst>
            <a:ext uri="{FF2B5EF4-FFF2-40B4-BE49-F238E27FC236}">
              <a16:creationId xmlns:a16="http://schemas.microsoft.com/office/drawing/2014/main" id="{00000000-0008-0000-1500-00007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39" name="Text Box 238">
          <a:extLst>
            <a:ext uri="{FF2B5EF4-FFF2-40B4-BE49-F238E27FC236}">
              <a16:creationId xmlns:a16="http://schemas.microsoft.com/office/drawing/2014/main" id="{00000000-0008-0000-1500-00007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0" name="Text Box 239">
          <a:extLst>
            <a:ext uri="{FF2B5EF4-FFF2-40B4-BE49-F238E27FC236}">
              <a16:creationId xmlns:a16="http://schemas.microsoft.com/office/drawing/2014/main" id="{00000000-0008-0000-1500-00007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1" name="Text Box 240">
          <a:extLst>
            <a:ext uri="{FF2B5EF4-FFF2-40B4-BE49-F238E27FC236}">
              <a16:creationId xmlns:a16="http://schemas.microsoft.com/office/drawing/2014/main" id="{00000000-0008-0000-1500-00007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2" name="Text Box 241">
          <a:extLst>
            <a:ext uri="{FF2B5EF4-FFF2-40B4-BE49-F238E27FC236}">
              <a16:creationId xmlns:a16="http://schemas.microsoft.com/office/drawing/2014/main" id="{00000000-0008-0000-1500-00007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3" name="Text Box 242">
          <a:extLst>
            <a:ext uri="{FF2B5EF4-FFF2-40B4-BE49-F238E27FC236}">
              <a16:creationId xmlns:a16="http://schemas.microsoft.com/office/drawing/2014/main" id="{00000000-0008-0000-1500-00007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4" name="Text Box 243">
          <a:extLst>
            <a:ext uri="{FF2B5EF4-FFF2-40B4-BE49-F238E27FC236}">
              <a16:creationId xmlns:a16="http://schemas.microsoft.com/office/drawing/2014/main" id="{00000000-0008-0000-1500-00007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5" name="Text Box 244">
          <a:extLst>
            <a:ext uri="{FF2B5EF4-FFF2-40B4-BE49-F238E27FC236}">
              <a16:creationId xmlns:a16="http://schemas.microsoft.com/office/drawing/2014/main" id="{00000000-0008-0000-1500-00007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6" name="Text Box 245">
          <a:extLst>
            <a:ext uri="{FF2B5EF4-FFF2-40B4-BE49-F238E27FC236}">
              <a16:creationId xmlns:a16="http://schemas.microsoft.com/office/drawing/2014/main" id="{00000000-0008-0000-1500-00007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7" name="Text Box 246">
          <a:extLst>
            <a:ext uri="{FF2B5EF4-FFF2-40B4-BE49-F238E27FC236}">
              <a16:creationId xmlns:a16="http://schemas.microsoft.com/office/drawing/2014/main" id="{00000000-0008-0000-1500-00007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8" name="Text Box 247">
          <a:extLst>
            <a:ext uri="{FF2B5EF4-FFF2-40B4-BE49-F238E27FC236}">
              <a16:creationId xmlns:a16="http://schemas.microsoft.com/office/drawing/2014/main" id="{00000000-0008-0000-1500-00007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49" name="Text Box 248">
          <a:extLst>
            <a:ext uri="{FF2B5EF4-FFF2-40B4-BE49-F238E27FC236}">
              <a16:creationId xmlns:a16="http://schemas.microsoft.com/office/drawing/2014/main" id="{00000000-0008-0000-1500-00007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0" name="Text Box 249">
          <a:extLst>
            <a:ext uri="{FF2B5EF4-FFF2-40B4-BE49-F238E27FC236}">
              <a16:creationId xmlns:a16="http://schemas.microsoft.com/office/drawing/2014/main" id="{00000000-0008-0000-1500-00007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1" name="Text Box 250">
          <a:extLst>
            <a:ext uri="{FF2B5EF4-FFF2-40B4-BE49-F238E27FC236}">
              <a16:creationId xmlns:a16="http://schemas.microsoft.com/office/drawing/2014/main" id="{00000000-0008-0000-1500-00007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2" name="Text Box 251">
          <a:extLst>
            <a:ext uri="{FF2B5EF4-FFF2-40B4-BE49-F238E27FC236}">
              <a16:creationId xmlns:a16="http://schemas.microsoft.com/office/drawing/2014/main" id="{00000000-0008-0000-1500-00008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3" name="Text Box 252">
          <a:extLst>
            <a:ext uri="{FF2B5EF4-FFF2-40B4-BE49-F238E27FC236}">
              <a16:creationId xmlns:a16="http://schemas.microsoft.com/office/drawing/2014/main" id="{00000000-0008-0000-1500-00008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4" name="Text Box 253">
          <a:extLst>
            <a:ext uri="{FF2B5EF4-FFF2-40B4-BE49-F238E27FC236}">
              <a16:creationId xmlns:a16="http://schemas.microsoft.com/office/drawing/2014/main" id="{00000000-0008-0000-1500-00008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5" name="Text Box 254">
          <a:extLst>
            <a:ext uri="{FF2B5EF4-FFF2-40B4-BE49-F238E27FC236}">
              <a16:creationId xmlns:a16="http://schemas.microsoft.com/office/drawing/2014/main" id="{00000000-0008-0000-1500-00008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6" name="Text Box 255">
          <a:extLst>
            <a:ext uri="{FF2B5EF4-FFF2-40B4-BE49-F238E27FC236}">
              <a16:creationId xmlns:a16="http://schemas.microsoft.com/office/drawing/2014/main" id="{00000000-0008-0000-1500-00008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7" name="Text Box 256">
          <a:extLst>
            <a:ext uri="{FF2B5EF4-FFF2-40B4-BE49-F238E27FC236}">
              <a16:creationId xmlns:a16="http://schemas.microsoft.com/office/drawing/2014/main" id="{00000000-0008-0000-1500-00008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8" name="Text Box 257">
          <a:extLst>
            <a:ext uri="{FF2B5EF4-FFF2-40B4-BE49-F238E27FC236}">
              <a16:creationId xmlns:a16="http://schemas.microsoft.com/office/drawing/2014/main" id="{00000000-0008-0000-1500-00008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59" name="Text Box 258">
          <a:extLst>
            <a:ext uri="{FF2B5EF4-FFF2-40B4-BE49-F238E27FC236}">
              <a16:creationId xmlns:a16="http://schemas.microsoft.com/office/drawing/2014/main" id="{00000000-0008-0000-1500-00008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0" name="Text Box 259">
          <a:extLst>
            <a:ext uri="{FF2B5EF4-FFF2-40B4-BE49-F238E27FC236}">
              <a16:creationId xmlns:a16="http://schemas.microsoft.com/office/drawing/2014/main" id="{00000000-0008-0000-1500-00008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1" name="Text Box 260">
          <a:extLst>
            <a:ext uri="{FF2B5EF4-FFF2-40B4-BE49-F238E27FC236}">
              <a16:creationId xmlns:a16="http://schemas.microsoft.com/office/drawing/2014/main" id="{00000000-0008-0000-1500-00008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2" name="Text Box 261">
          <a:extLst>
            <a:ext uri="{FF2B5EF4-FFF2-40B4-BE49-F238E27FC236}">
              <a16:creationId xmlns:a16="http://schemas.microsoft.com/office/drawing/2014/main" id="{00000000-0008-0000-1500-00008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3" name="Text Box 262">
          <a:extLst>
            <a:ext uri="{FF2B5EF4-FFF2-40B4-BE49-F238E27FC236}">
              <a16:creationId xmlns:a16="http://schemas.microsoft.com/office/drawing/2014/main" id="{00000000-0008-0000-1500-00008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4" name="Text Box 263">
          <a:extLst>
            <a:ext uri="{FF2B5EF4-FFF2-40B4-BE49-F238E27FC236}">
              <a16:creationId xmlns:a16="http://schemas.microsoft.com/office/drawing/2014/main" id="{00000000-0008-0000-1500-00008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5" name="Text Box 264">
          <a:extLst>
            <a:ext uri="{FF2B5EF4-FFF2-40B4-BE49-F238E27FC236}">
              <a16:creationId xmlns:a16="http://schemas.microsoft.com/office/drawing/2014/main" id="{00000000-0008-0000-1500-00008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6" name="Text Box 265">
          <a:extLst>
            <a:ext uri="{FF2B5EF4-FFF2-40B4-BE49-F238E27FC236}">
              <a16:creationId xmlns:a16="http://schemas.microsoft.com/office/drawing/2014/main" id="{00000000-0008-0000-1500-00008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7" name="Text Box 266">
          <a:extLst>
            <a:ext uri="{FF2B5EF4-FFF2-40B4-BE49-F238E27FC236}">
              <a16:creationId xmlns:a16="http://schemas.microsoft.com/office/drawing/2014/main" id="{00000000-0008-0000-1500-00008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8" name="Text Box 267">
          <a:extLst>
            <a:ext uri="{FF2B5EF4-FFF2-40B4-BE49-F238E27FC236}">
              <a16:creationId xmlns:a16="http://schemas.microsoft.com/office/drawing/2014/main" id="{00000000-0008-0000-1500-00009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69" name="Text Box 268">
          <a:extLst>
            <a:ext uri="{FF2B5EF4-FFF2-40B4-BE49-F238E27FC236}">
              <a16:creationId xmlns:a16="http://schemas.microsoft.com/office/drawing/2014/main" id="{00000000-0008-0000-1500-00009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0" name="Text Box 269">
          <a:extLst>
            <a:ext uri="{FF2B5EF4-FFF2-40B4-BE49-F238E27FC236}">
              <a16:creationId xmlns:a16="http://schemas.microsoft.com/office/drawing/2014/main" id="{00000000-0008-0000-1500-00009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1" name="Text Box 270">
          <a:extLst>
            <a:ext uri="{FF2B5EF4-FFF2-40B4-BE49-F238E27FC236}">
              <a16:creationId xmlns:a16="http://schemas.microsoft.com/office/drawing/2014/main" id="{00000000-0008-0000-1500-00009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2" name="Text Box 271">
          <a:extLst>
            <a:ext uri="{FF2B5EF4-FFF2-40B4-BE49-F238E27FC236}">
              <a16:creationId xmlns:a16="http://schemas.microsoft.com/office/drawing/2014/main" id="{00000000-0008-0000-1500-00009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3" name="Text Box 272">
          <a:extLst>
            <a:ext uri="{FF2B5EF4-FFF2-40B4-BE49-F238E27FC236}">
              <a16:creationId xmlns:a16="http://schemas.microsoft.com/office/drawing/2014/main" id="{00000000-0008-0000-1500-00009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4" name="Text Box 273">
          <a:extLst>
            <a:ext uri="{FF2B5EF4-FFF2-40B4-BE49-F238E27FC236}">
              <a16:creationId xmlns:a16="http://schemas.microsoft.com/office/drawing/2014/main" id="{00000000-0008-0000-1500-00009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5" name="Text Box 274">
          <a:extLst>
            <a:ext uri="{FF2B5EF4-FFF2-40B4-BE49-F238E27FC236}">
              <a16:creationId xmlns:a16="http://schemas.microsoft.com/office/drawing/2014/main" id="{00000000-0008-0000-1500-00009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6" name="Text Box 275">
          <a:extLst>
            <a:ext uri="{FF2B5EF4-FFF2-40B4-BE49-F238E27FC236}">
              <a16:creationId xmlns:a16="http://schemas.microsoft.com/office/drawing/2014/main" id="{00000000-0008-0000-1500-00009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7" name="Text Box 276">
          <a:extLst>
            <a:ext uri="{FF2B5EF4-FFF2-40B4-BE49-F238E27FC236}">
              <a16:creationId xmlns:a16="http://schemas.microsoft.com/office/drawing/2014/main" id="{00000000-0008-0000-1500-00009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8" name="Text Box 277">
          <a:extLst>
            <a:ext uri="{FF2B5EF4-FFF2-40B4-BE49-F238E27FC236}">
              <a16:creationId xmlns:a16="http://schemas.microsoft.com/office/drawing/2014/main" id="{00000000-0008-0000-1500-00009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79" name="Text Box 278">
          <a:extLst>
            <a:ext uri="{FF2B5EF4-FFF2-40B4-BE49-F238E27FC236}">
              <a16:creationId xmlns:a16="http://schemas.microsoft.com/office/drawing/2014/main" id="{00000000-0008-0000-1500-00009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0" name="Text Box 279">
          <a:extLst>
            <a:ext uri="{FF2B5EF4-FFF2-40B4-BE49-F238E27FC236}">
              <a16:creationId xmlns:a16="http://schemas.microsoft.com/office/drawing/2014/main" id="{00000000-0008-0000-1500-00009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1" name="Text Box 280">
          <a:extLst>
            <a:ext uri="{FF2B5EF4-FFF2-40B4-BE49-F238E27FC236}">
              <a16:creationId xmlns:a16="http://schemas.microsoft.com/office/drawing/2014/main" id="{00000000-0008-0000-1500-00009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2" name="Text Box 281">
          <a:extLst>
            <a:ext uri="{FF2B5EF4-FFF2-40B4-BE49-F238E27FC236}">
              <a16:creationId xmlns:a16="http://schemas.microsoft.com/office/drawing/2014/main" id="{00000000-0008-0000-1500-00009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3" name="Text Box 282">
          <a:extLst>
            <a:ext uri="{FF2B5EF4-FFF2-40B4-BE49-F238E27FC236}">
              <a16:creationId xmlns:a16="http://schemas.microsoft.com/office/drawing/2014/main" id="{00000000-0008-0000-1500-00009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4" name="Text Box 283">
          <a:extLst>
            <a:ext uri="{FF2B5EF4-FFF2-40B4-BE49-F238E27FC236}">
              <a16:creationId xmlns:a16="http://schemas.microsoft.com/office/drawing/2014/main" id="{00000000-0008-0000-1500-0000A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5" name="Text Box 284">
          <a:extLst>
            <a:ext uri="{FF2B5EF4-FFF2-40B4-BE49-F238E27FC236}">
              <a16:creationId xmlns:a16="http://schemas.microsoft.com/office/drawing/2014/main" id="{00000000-0008-0000-1500-0000A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6" name="Text Box 285">
          <a:extLst>
            <a:ext uri="{FF2B5EF4-FFF2-40B4-BE49-F238E27FC236}">
              <a16:creationId xmlns:a16="http://schemas.microsoft.com/office/drawing/2014/main" id="{00000000-0008-0000-1500-0000A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7" name="Text Box 286">
          <a:extLst>
            <a:ext uri="{FF2B5EF4-FFF2-40B4-BE49-F238E27FC236}">
              <a16:creationId xmlns:a16="http://schemas.microsoft.com/office/drawing/2014/main" id="{00000000-0008-0000-1500-0000A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8" name="Text Box 287">
          <a:extLst>
            <a:ext uri="{FF2B5EF4-FFF2-40B4-BE49-F238E27FC236}">
              <a16:creationId xmlns:a16="http://schemas.microsoft.com/office/drawing/2014/main" id="{00000000-0008-0000-1500-0000A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89" name="Text Box 288">
          <a:extLst>
            <a:ext uri="{FF2B5EF4-FFF2-40B4-BE49-F238E27FC236}">
              <a16:creationId xmlns:a16="http://schemas.microsoft.com/office/drawing/2014/main" id="{00000000-0008-0000-1500-0000A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0" name="Text Box 289">
          <a:extLst>
            <a:ext uri="{FF2B5EF4-FFF2-40B4-BE49-F238E27FC236}">
              <a16:creationId xmlns:a16="http://schemas.microsoft.com/office/drawing/2014/main" id="{00000000-0008-0000-1500-0000A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1" name="Text Box 290">
          <a:extLst>
            <a:ext uri="{FF2B5EF4-FFF2-40B4-BE49-F238E27FC236}">
              <a16:creationId xmlns:a16="http://schemas.microsoft.com/office/drawing/2014/main" id="{00000000-0008-0000-1500-0000A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2" name="Text Box 291">
          <a:extLst>
            <a:ext uri="{FF2B5EF4-FFF2-40B4-BE49-F238E27FC236}">
              <a16:creationId xmlns:a16="http://schemas.microsoft.com/office/drawing/2014/main" id="{00000000-0008-0000-1500-0000A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3" name="Text Box 292">
          <a:extLst>
            <a:ext uri="{FF2B5EF4-FFF2-40B4-BE49-F238E27FC236}">
              <a16:creationId xmlns:a16="http://schemas.microsoft.com/office/drawing/2014/main" id="{00000000-0008-0000-1500-0000A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4" name="Text Box 293">
          <a:extLst>
            <a:ext uri="{FF2B5EF4-FFF2-40B4-BE49-F238E27FC236}">
              <a16:creationId xmlns:a16="http://schemas.microsoft.com/office/drawing/2014/main" id="{00000000-0008-0000-1500-0000A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5" name="Text Box 294">
          <a:extLst>
            <a:ext uri="{FF2B5EF4-FFF2-40B4-BE49-F238E27FC236}">
              <a16:creationId xmlns:a16="http://schemas.microsoft.com/office/drawing/2014/main" id="{00000000-0008-0000-1500-0000A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6" name="Text Box 295">
          <a:extLst>
            <a:ext uri="{FF2B5EF4-FFF2-40B4-BE49-F238E27FC236}">
              <a16:creationId xmlns:a16="http://schemas.microsoft.com/office/drawing/2014/main" id="{00000000-0008-0000-1500-0000A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7" name="Text Box 296">
          <a:extLst>
            <a:ext uri="{FF2B5EF4-FFF2-40B4-BE49-F238E27FC236}">
              <a16:creationId xmlns:a16="http://schemas.microsoft.com/office/drawing/2014/main" id="{00000000-0008-0000-1500-0000A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8" name="Text Box 297">
          <a:extLst>
            <a:ext uri="{FF2B5EF4-FFF2-40B4-BE49-F238E27FC236}">
              <a16:creationId xmlns:a16="http://schemas.microsoft.com/office/drawing/2014/main" id="{00000000-0008-0000-1500-0000A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199" name="Text Box 298">
          <a:extLst>
            <a:ext uri="{FF2B5EF4-FFF2-40B4-BE49-F238E27FC236}">
              <a16:creationId xmlns:a16="http://schemas.microsoft.com/office/drawing/2014/main" id="{00000000-0008-0000-1500-0000A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0" name="Text Box 299">
          <a:extLst>
            <a:ext uri="{FF2B5EF4-FFF2-40B4-BE49-F238E27FC236}">
              <a16:creationId xmlns:a16="http://schemas.microsoft.com/office/drawing/2014/main" id="{00000000-0008-0000-1500-0000B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1" name="Text Box 300">
          <a:extLst>
            <a:ext uri="{FF2B5EF4-FFF2-40B4-BE49-F238E27FC236}">
              <a16:creationId xmlns:a16="http://schemas.microsoft.com/office/drawing/2014/main" id="{00000000-0008-0000-1500-0000B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2" name="Text Box 301">
          <a:extLst>
            <a:ext uri="{FF2B5EF4-FFF2-40B4-BE49-F238E27FC236}">
              <a16:creationId xmlns:a16="http://schemas.microsoft.com/office/drawing/2014/main" id="{00000000-0008-0000-1500-0000B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3" name="Text Box 302">
          <a:extLst>
            <a:ext uri="{FF2B5EF4-FFF2-40B4-BE49-F238E27FC236}">
              <a16:creationId xmlns:a16="http://schemas.microsoft.com/office/drawing/2014/main" id="{00000000-0008-0000-1500-0000B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4" name="Text Box 303">
          <a:extLst>
            <a:ext uri="{FF2B5EF4-FFF2-40B4-BE49-F238E27FC236}">
              <a16:creationId xmlns:a16="http://schemas.microsoft.com/office/drawing/2014/main" id="{00000000-0008-0000-1500-0000B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5" name="Text Box 304">
          <a:extLst>
            <a:ext uri="{FF2B5EF4-FFF2-40B4-BE49-F238E27FC236}">
              <a16:creationId xmlns:a16="http://schemas.microsoft.com/office/drawing/2014/main" id="{00000000-0008-0000-1500-0000B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6" name="Text Box 305">
          <a:extLst>
            <a:ext uri="{FF2B5EF4-FFF2-40B4-BE49-F238E27FC236}">
              <a16:creationId xmlns:a16="http://schemas.microsoft.com/office/drawing/2014/main" id="{00000000-0008-0000-1500-0000B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7" name="Text Box 306">
          <a:extLst>
            <a:ext uri="{FF2B5EF4-FFF2-40B4-BE49-F238E27FC236}">
              <a16:creationId xmlns:a16="http://schemas.microsoft.com/office/drawing/2014/main" id="{00000000-0008-0000-1500-0000B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8" name="Text Box 307">
          <a:extLst>
            <a:ext uri="{FF2B5EF4-FFF2-40B4-BE49-F238E27FC236}">
              <a16:creationId xmlns:a16="http://schemas.microsoft.com/office/drawing/2014/main" id="{00000000-0008-0000-1500-0000B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09" name="Text Box 308">
          <a:extLst>
            <a:ext uri="{FF2B5EF4-FFF2-40B4-BE49-F238E27FC236}">
              <a16:creationId xmlns:a16="http://schemas.microsoft.com/office/drawing/2014/main" id="{00000000-0008-0000-1500-0000B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0" name="Text Box 309">
          <a:extLst>
            <a:ext uri="{FF2B5EF4-FFF2-40B4-BE49-F238E27FC236}">
              <a16:creationId xmlns:a16="http://schemas.microsoft.com/office/drawing/2014/main" id="{00000000-0008-0000-1500-0000B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1" name="Text Box 310">
          <a:extLst>
            <a:ext uri="{FF2B5EF4-FFF2-40B4-BE49-F238E27FC236}">
              <a16:creationId xmlns:a16="http://schemas.microsoft.com/office/drawing/2014/main" id="{00000000-0008-0000-1500-0000B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2" name="Text Box 311">
          <a:extLst>
            <a:ext uri="{FF2B5EF4-FFF2-40B4-BE49-F238E27FC236}">
              <a16:creationId xmlns:a16="http://schemas.microsoft.com/office/drawing/2014/main" id="{00000000-0008-0000-1500-0000B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3" name="Text Box 312">
          <a:extLst>
            <a:ext uri="{FF2B5EF4-FFF2-40B4-BE49-F238E27FC236}">
              <a16:creationId xmlns:a16="http://schemas.microsoft.com/office/drawing/2014/main" id="{00000000-0008-0000-1500-0000B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4" name="Text Box 313">
          <a:extLst>
            <a:ext uri="{FF2B5EF4-FFF2-40B4-BE49-F238E27FC236}">
              <a16:creationId xmlns:a16="http://schemas.microsoft.com/office/drawing/2014/main" id="{00000000-0008-0000-1500-0000B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5" name="Text Box 314">
          <a:extLst>
            <a:ext uri="{FF2B5EF4-FFF2-40B4-BE49-F238E27FC236}">
              <a16:creationId xmlns:a16="http://schemas.microsoft.com/office/drawing/2014/main" id="{00000000-0008-0000-1500-0000B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6" name="Text Box 315">
          <a:extLst>
            <a:ext uri="{FF2B5EF4-FFF2-40B4-BE49-F238E27FC236}">
              <a16:creationId xmlns:a16="http://schemas.microsoft.com/office/drawing/2014/main" id="{00000000-0008-0000-1500-0000C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7" name="Text Box 316">
          <a:extLst>
            <a:ext uri="{FF2B5EF4-FFF2-40B4-BE49-F238E27FC236}">
              <a16:creationId xmlns:a16="http://schemas.microsoft.com/office/drawing/2014/main" id="{00000000-0008-0000-1500-0000C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8" name="Text Box 317">
          <a:extLst>
            <a:ext uri="{FF2B5EF4-FFF2-40B4-BE49-F238E27FC236}">
              <a16:creationId xmlns:a16="http://schemas.microsoft.com/office/drawing/2014/main" id="{00000000-0008-0000-1500-0000C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19" name="Text Box 318">
          <a:extLst>
            <a:ext uri="{FF2B5EF4-FFF2-40B4-BE49-F238E27FC236}">
              <a16:creationId xmlns:a16="http://schemas.microsoft.com/office/drawing/2014/main" id="{00000000-0008-0000-1500-0000C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0" name="Text Box 319">
          <a:extLst>
            <a:ext uri="{FF2B5EF4-FFF2-40B4-BE49-F238E27FC236}">
              <a16:creationId xmlns:a16="http://schemas.microsoft.com/office/drawing/2014/main" id="{00000000-0008-0000-1500-0000C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1" name="Text Box 320">
          <a:extLst>
            <a:ext uri="{FF2B5EF4-FFF2-40B4-BE49-F238E27FC236}">
              <a16:creationId xmlns:a16="http://schemas.microsoft.com/office/drawing/2014/main" id="{00000000-0008-0000-1500-0000C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2" name="Text Box 321">
          <a:extLst>
            <a:ext uri="{FF2B5EF4-FFF2-40B4-BE49-F238E27FC236}">
              <a16:creationId xmlns:a16="http://schemas.microsoft.com/office/drawing/2014/main" id="{00000000-0008-0000-1500-0000C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3" name="Text Box 322">
          <a:extLst>
            <a:ext uri="{FF2B5EF4-FFF2-40B4-BE49-F238E27FC236}">
              <a16:creationId xmlns:a16="http://schemas.microsoft.com/office/drawing/2014/main" id="{00000000-0008-0000-1500-0000C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4" name="Text Box 323">
          <a:extLst>
            <a:ext uri="{FF2B5EF4-FFF2-40B4-BE49-F238E27FC236}">
              <a16:creationId xmlns:a16="http://schemas.microsoft.com/office/drawing/2014/main" id="{00000000-0008-0000-1500-0000C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5" name="Text Box 324">
          <a:extLst>
            <a:ext uri="{FF2B5EF4-FFF2-40B4-BE49-F238E27FC236}">
              <a16:creationId xmlns:a16="http://schemas.microsoft.com/office/drawing/2014/main" id="{00000000-0008-0000-1500-0000C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6" name="Text Box 325">
          <a:extLst>
            <a:ext uri="{FF2B5EF4-FFF2-40B4-BE49-F238E27FC236}">
              <a16:creationId xmlns:a16="http://schemas.microsoft.com/office/drawing/2014/main" id="{00000000-0008-0000-1500-0000C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7" name="Text Box 326">
          <a:extLst>
            <a:ext uri="{FF2B5EF4-FFF2-40B4-BE49-F238E27FC236}">
              <a16:creationId xmlns:a16="http://schemas.microsoft.com/office/drawing/2014/main" id="{00000000-0008-0000-1500-0000C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8" name="Text Box 327">
          <a:extLst>
            <a:ext uri="{FF2B5EF4-FFF2-40B4-BE49-F238E27FC236}">
              <a16:creationId xmlns:a16="http://schemas.microsoft.com/office/drawing/2014/main" id="{00000000-0008-0000-1500-0000C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29" name="Text Box 328">
          <a:extLst>
            <a:ext uri="{FF2B5EF4-FFF2-40B4-BE49-F238E27FC236}">
              <a16:creationId xmlns:a16="http://schemas.microsoft.com/office/drawing/2014/main" id="{00000000-0008-0000-1500-0000C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0" name="Text Box 329">
          <a:extLst>
            <a:ext uri="{FF2B5EF4-FFF2-40B4-BE49-F238E27FC236}">
              <a16:creationId xmlns:a16="http://schemas.microsoft.com/office/drawing/2014/main" id="{00000000-0008-0000-1500-0000C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1" name="Text Box 330">
          <a:extLst>
            <a:ext uri="{FF2B5EF4-FFF2-40B4-BE49-F238E27FC236}">
              <a16:creationId xmlns:a16="http://schemas.microsoft.com/office/drawing/2014/main" id="{00000000-0008-0000-1500-0000C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2" name="Text Box 331">
          <a:extLst>
            <a:ext uri="{FF2B5EF4-FFF2-40B4-BE49-F238E27FC236}">
              <a16:creationId xmlns:a16="http://schemas.microsoft.com/office/drawing/2014/main" id="{00000000-0008-0000-1500-0000D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3" name="Text Box 332">
          <a:extLst>
            <a:ext uri="{FF2B5EF4-FFF2-40B4-BE49-F238E27FC236}">
              <a16:creationId xmlns:a16="http://schemas.microsoft.com/office/drawing/2014/main" id="{00000000-0008-0000-1500-0000D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4" name="Text Box 333">
          <a:extLst>
            <a:ext uri="{FF2B5EF4-FFF2-40B4-BE49-F238E27FC236}">
              <a16:creationId xmlns:a16="http://schemas.microsoft.com/office/drawing/2014/main" id="{00000000-0008-0000-1500-0000D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5" name="Text Box 334">
          <a:extLst>
            <a:ext uri="{FF2B5EF4-FFF2-40B4-BE49-F238E27FC236}">
              <a16:creationId xmlns:a16="http://schemas.microsoft.com/office/drawing/2014/main" id="{00000000-0008-0000-1500-0000D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6" name="Text Box 335">
          <a:extLst>
            <a:ext uri="{FF2B5EF4-FFF2-40B4-BE49-F238E27FC236}">
              <a16:creationId xmlns:a16="http://schemas.microsoft.com/office/drawing/2014/main" id="{00000000-0008-0000-1500-0000D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7" name="Text Box 336">
          <a:extLst>
            <a:ext uri="{FF2B5EF4-FFF2-40B4-BE49-F238E27FC236}">
              <a16:creationId xmlns:a16="http://schemas.microsoft.com/office/drawing/2014/main" id="{00000000-0008-0000-1500-0000D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8" name="Text Box 337">
          <a:extLst>
            <a:ext uri="{FF2B5EF4-FFF2-40B4-BE49-F238E27FC236}">
              <a16:creationId xmlns:a16="http://schemas.microsoft.com/office/drawing/2014/main" id="{00000000-0008-0000-1500-0000D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39" name="Text Box 338">
          <a:extLst>
            <a:ext uri="{FF2B5EF4-FFF2-40B4-BE49-F238E27FC236}">
              <a16:creationId xmlns:a16="http://schemas.microsoft.com/office/drawing/2014/main" id="{00000000-0008-0000-1500-0000D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0" name="Text Box 339">
          <a:extLst>
            <a:ext uri="{FF2B5EF4-FFF2-40B4-BE49-F238E27FC236}">
              <a16:creationId xmlns:a16="http://schemas.microsoft.com/office/drawing/2014/main" id="{00000000-0008-0000-1500-0000D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1" name="Text Box 340">
          <a:extLst>
            <a:ext uri="{FF2B5EF4-FFF2-40B4-BE49-F238E27FC236}">
              <a16:creationId xmlns:a16="http://schemas.microsoft.com/office/drawing/2014/main" id="{00000000-0008-0000-1500-0000D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2" name="Text Box 341">
          <a:extLst>
            <a:ext uri="{FF2B5EF4-FFF2-40B4-BE49-F238E27FC236}">
              <a16:creationId xmlns:a16="http://schemas.microsoft.com/office/drawing/2014/main" id="{00000000-0008-0000-1500-0000D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3" name="Text Box 342">
          <a:extLst>
            <a:ext uri="{FF2B5EF4-FFF2-40B4-BE49-F238E27FC236}">
              <a16:creationId xmlns:a16="http://schemas.microsoft.com/office/drawing/2014/main" id="{00000000-0008-0000-1500-0000D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4" name="Text Box 343">
          <a:extLst>
            <a:ext uri="{FF2B5EF4-FFF2-40B4-BE49-F238E27FC236}">
              <a16:creationId xmlns:a16="http://schemas.microsoft.com/office/drawing/2014/main" id="{00000000-0008-0000-1500-0000D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5" name="Text Box 344">
          <a:extLst>
            <a:ext uri="{FF2B5EF4-FFF2-40B4-BE49-F238E27FC236}">
              <a16:creationId xmlns:a16="http://schemas.microsoft.com/office/drawing/2014/main" id="{00000000-0008-0000-1500-0000D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6" name="Text Box 345">
          <a:extLst>
            <a:ext uri="{FF2B5EF4-FFF2-40B4-BE49-F238E27FC236}">
              <a16:creationId xmlns:a16="http://schemas.microsoft.com/office/drawing/2014/main" id="{00000000-0008-0000-1500-0000D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7" name="Text Box 346">
          <a:extLst>
            <a:ext uri="{FF2B5EF4-FFF2-40B4-BE49-F238E27FC236}">
              <a16:creationId xmlns:a16="http://schemas.microsoft.com/office/drawing/2014/main" id="{00000000-0008-0000-1500-0000D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8" name="Text Box 347">
          <a:extLst>
            <a:ext uri="{FF2B5EF4-FFF2-40B4-BE49-F238E27FC236}">
              <a16:creationId xmlns:a16="http://schemas.microsoft.com/office/drawing/2014/main" id="{00000000-0008-0000-1500-0000E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49" name="Text Box 348">
          <a:extLst>
            <a:ext uri="{FF2B5EF4-FFF2-40B4-BE49-F238E27FC236}">
              <a16:creationId xmlns:a16="http://schemas.microsoft.com/office/drawing/2014/main" id="{00000000-0008-0000-1500-0000E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0" name="Text Box 349">
          <a:extLst>
            <a:ext uri="{FF2B5EF4-FFF2-40B4-BE49-F238E27FC236}">
              <a16:creationId xmlns:a16="http://schemas.microsoft.com/office/drawing/2014/main" id="{00000000-0008-0000-1500-0000E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1" name="Text Box 350">
          <a:extLst>
            <a:ext uri="{FF2B5EF4-FFF2-40B4-BE49-F238E27FC236}">
              <a16:creationId xmlns:a16="http://schemas.microsoft.com/office/drawing/2014/main" id="{00000000-0008-0000-1500-0000E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2" name="Text Box 351">
          <a:extLst>
            <a:ext uri="{FF2B5EF4-FFF2-40B4-BE49-F238E27FC236}">
              <a16:creationId xmlns:a16="http://schemas.microsoft.com/office/drawing/2014/main" id="{00000000-0008-0000-1500-0000E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3" name="Text Box 352">
          <a:extLst>
            <a:ext uri="{FF2B5EF4-FFF2-40B4-BE49-F238E27FC236}">
              <a16:creationId xmlns:a16="http://schemas.microsoft.com/office/drawing/2014/main" id="{00000000-0008-0000-1500-0000E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4" name="Text Box 353">
          <a:extLst>
            <a:ext uri="{FF2B5EF4-FFF2-40B4-BE49-F238E27FC236}">
              <a16:creationId xmlns:a16="http://schemas.microsoft.com/office/drawing/2014/main" id="{00000000-0008-0000-1500-0000E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5" name="Text Box 354">
          <a:extLst>
            <a:ext uri="{FF2B5EF4-FFF2-40B4-BE49-F238E27FC236}">
              <a16:creationId xmlns:a16="http://schemas.microsoft.com/office/drawing/2014/main" id="{00000000-0008-0000-1500-0000E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6" name="Text Box 355">
          <a:extLst>
            <a:ext uri="{FF2B5EF4-FFF2-40B4-BE49-F238E27FC236}">
              <a16:creationId xmlns:a16="http://schemas.microsoft.com/office/drawing/2014/main" id="{00000000-0008-0000-1500-0000E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7" name="Text Box 356">
          <a:extLst>
            <a:ext uri="{FF2B5EF4-FFF2-40B4-BE49-F238E27FC236}">
              <a16:creationId xmlns:a16="http://schemas.microsoft.com/office/drawing/2014/main" id="{00000000-0008-0000-1500-0000E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8" name="Text Box 357">
          <a:extLst>
            <a:ext uri="{FF2B5EF4-FFF2-40B4-BE49-F238E27FC236}">
              <a16:creationId xmlns:a16="http://schemas.microsoft.com/office/drawing/2014/main" id="{00000000-0008-0000-1500-0000E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59" name="Text Box 358">
          <a:extLst>
            <a:ext uri="{FF2B5EF4-FFF2-40B4-BE49-F238E27FC236}">
              <a16:creationId xmlns:a16="http://schemas.microsoft.com/office/drawing/2014/main" id="{00000000-0008-0000-1500-0000E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0" name="Text Box 359">
          <a:extLst>
            <a:ext uri="{FF2B5EF4-FFF2-40B4-BE49-F238E27FC236}">
              <a16:creationId xmlns:a16="http://schemas.microsoft.com/office/drawing/2014/main" id="{00000000-0008-0000-1500-0000E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1" name="Text Box 360">
          <a:extLst>
            <a:ext uri="{FF2B5EF4-FFF2-40B4-BE49-F238E27FC236}">
              <a16:creationId xmlns:a16="http://schemas.microsoft.com/office/drawing/2014/main" id="{00000000-0008-0000-1500-0000E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2" name="Text Box 361">
          <a:extLst>
            <a:ext uri="{FF2B5EF4-FFF2-40B4-BE49-F238E27FC236}">
              <a16:creationId xmlns:a16="http://schemas.microsoft.com/office/drawing/2014/main" id="{00000000-0008-0000-1500-0000E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3" name="Text Box 362">
          <a:extLst>
            <a:ext uri="{FF2B5EF4-FFF2-40B4-BE49-F238E27FC236}">
              <a16:creationId xmlns:a16="http://schemas.microsoft.com/office/drawing/2014/main" id="{00000000-0008-0000-1500-0000E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4" name="Text Box 363">
          <a:extLst>
            <a:ext uri="{FF2B5EF4-FFF2-40B4-BE49-F238E27FC236}">
              <a16:creationId xmlns:a16="http://schemas.microsoft.com/office/drawing/2014/main" id="{00000000-0008-0000-1500-0000F0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5" name="Text Box 364">
          <a:extLst>
            <a:ext uri="{FF2B5EF4-FFF2-40B4-BE49-F238E27FC236}">
              <a16:creationId xmlns:a16="http://schemas.microsoft.com/office/drawing/2014/main" id="{00000000-0008-0000-1500-0000F1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6" name="Text Box 365">
          <a:extLst>
            <a:ext uri="{FF2B5EF4-FFF2-40B4-BE49-F238E27FC236}">
              <a16:creationId xmlns:a16="http://schemas.microsoft.com/office/drawing/2014/main" id="{00000000-0008-0000-1500-0000F2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7" name="Text Box 366">
          <a:extLst>
            <a:ext uri="{FF2B5EF4-FFF2-40B4-BE49-F238E27FC236}">
              <a16:creationId xmlns:a16="http://schemas.microsoft.com/office/drawing/2014/main" id="{00000000-0008-0000-1500-0000F3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8" name="Text Box 367">
          <a:extLst>
            <a:ext uri="{FF2B5EF4-FFF2-40B4-BE49-F238E27FC236}">
              <a16:creationId xmlns:a16="http://schemas.microsoft.com/office/drawing/2014/main" id="{00000000-0008-0000-1500-0000F4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69" name="Text Box 368">
          <a:extLst>
            <a:ext uri="{FF2B5EF4-FFF2-40B4-BE49-F238E27FC236}">
              <a16:creationId xmlns:a16="http://schemas.microsoft.com/office/drawing/2014/main" id="{00000000-0008-0000-1500-0000F5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0" name="Text Box 369">
          <a:extLst>
            <a:ext uri="{FF2B5EF4-FFF2-40B4-BE49-F238E27FC236}">
              <a16:creationId xmlns:a16="http://schemas.microsoft.com/office/drawing/2014/main" id="{00000000-0008-0000-1500-0000F6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1" name="Text Box 370">
          <a:extLst>
            <a:ext uri="{FF2B5EF4-FFF2-40B4-BE49-F238E27FC236}">
              <a16:creationId xmlns:a16="http://schemas.microsoft.com/office/drawing/2014/main" id="{00000000-0008-0000-1500-0000F7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2" name="Text Box 371">
          <a:extLst>
            <a:ext uri="{FF2B5EF4-FFF2-40B4-BE49-F238E27FC236}">
              <a16:creationId xmlns:a16="http://schemas.microsoft.com/office/drawing/2014/main" id="{00000000-0008-0000-1500-0000F8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3" name="Text Box 372">
          <a:extLst>
            <a:ext uri="{FF2B5EF4-FFF2-40B4-BE49-F238E27FC236}">
              <a16:creationId xmlns:a16="http://schemas.microsoft.com/office/drawing/2014/main" id="{00000000-0008-0000-1500-0000F9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4" name="Text Box 373">
          <a:extLst>
            <a:ext uri="{FF2B5EF4-FFF2-40B4-BE49-F238E27FC236}">
              <a16:creationId xmlns:a16="http://schemas.microsoft.com/office/drawing/2014/main" id="{00000000-0008-0000-1500-0000FA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5" name="Text Box 374">
          <a:extLst>
            <a:ext uri="{FF2B5EF4-FFF2-40B4-BE49-F238E27FC236}">
              <a16:creationId xmlns:a16="http://schemas.microsoft.com/office/drawing/2014/main" id="{00000000-0008-0000-1500-0000FB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6" name="Text Box 375">
          <a:extLst>
            <a:ext uri="{FF2B5EF4-FFF2-40B4-BE49-F238E27FC236}">
              <a16:creationId xmlns:a16="http://schemas.microsoft.com/office/drawing/2014/main" id="{00000000-0008-0000-1500-0000FC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7" name="Text Box 376">
          <a:extLst>
            <a:ext uri="{FF2B5EF4-FFF2-40B4-BE49-F238E27FC236}">
              <a16:creationId xmlns:a16="http://schemas.microsoft.com/office/drawing/2014/main" id="{00000000-0008-0000-1500-0000FD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8" name="Text Box 377">
          <a:extLst>
            <a:ext uri="{FF2B5EF4-FFF2-40B4-BE49-F238E27FC236}">
              <a16:creationId xmlns:a16="http://schemas.microsoft.com/office/drawing/2014/main" id="{00000000-0008-0000-1500-0000FE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79" name="Text Box 378">
          <a:extLst>
            <a:ext uri="{FF2B5EF4-FFF2-40B4-BE49-F238E27FC236}">
              <a16:creationId xmlns:a16="http://schemas.microsoft.com/office/drawing/2014/main" id="{00000000-0008-0000-1500-0000FF04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0" name="Text Box 379">
          <a:extLst>
            <a:ext uri="{FF2B5EF4-FFF2-40B4-BE49-F238E27FC236}">
              <a16:creationId xmlns:a16="http://schemas.microsoft.com/office/drawing/2014/main" id="{00000000-0008-0000-1500-00000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1" name="Text Box 380">
          <a:extLst>
            <a:ext uri="{FF2B5EF4-FFF2-40B4-BE49-F238E27FC236}">
              <a16:creationId xmlns:a16="http://schemas.microsoft.com/office/drawing/2014/main" id="{00000000-0008-0000-1500-00000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2" name="Text Box 381">
          <a:extLst>
            <a:ext uri="{FF2B5EF4-FFF2-40B4-BE49-F238E27FC236}">
              <a16:creationId xmlns:a16="http://schemas.microsoft.com/office/drawing/2014/main" id="{00000000-0008-0000-1500-00000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3" name="Text Box 382">
          <a:extLst>
            <a:ext uri="{FF2B5EF4-FFF2-40B4-BE49-F238E27FC236}">
              <a16:creationId xmlns:a16="http://schemas.microsoft.com/office/drawing/2014/main" id="{00000000-0008-0000-1500-00000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4" name="Text Box 383">
          <a:extLst>
            <a:ext uri="{FF2B5EF4-FFF2-40B4-BE49-F238E27FC236}">
              <a16:creationId xmlns:a16="http://schemas.microsoft.com/office/drawing/2014/main" id="{00000000-0008-0000-1500-00000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5" name="Text Box 384">
          <a:extLst>
            <a:ext uri="{FF2B5EF4-FFF2-40B4-BE49-F238E27FC236}">
              <a16:creationId xmlns:a16="http://schemas.microsoft.com/office/drawing/2014/main" id="{00000000-0008-0000-1500-00000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6" name="Text Box 385">
          <a:extLst>
            <a:ext uri="{FF2B5EF4-FFF2-40B4-BE49-F238E27FC236}">
              <a16:creationId xmlns:a16="http://schemas.microsoft.com/office/drawing/2014/main" id="{00000000-0008-0000-1500-00000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7" name="Text Box 386">
          <a:extLst>
            <a:ext uri="{FF2B5EF4-FFF2-40B4-BE49-F238E27FC236}">
              <a16:creationId xmlns:a16="http://schemas.microsoft.com/office/drawing/2014/main" id="{00000000-0008-0000-1500-00000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8" name="Text Box 387">
          <a:extLst>
            <a:ext uri="{FF2B5EF4-FFF2-40B4-BE49-F238E27FC236}">
              <a16:creationId xmlns:a16="http://schemas.microsoft.com/office/drawing/2014/main" id="{00000000-0008-0000-1500-00000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89" name="Text Box 388">
          <a:extLst>
            <a:ext uri="{FF2B5EF4-FFF2-40B4-BE49-F238E27FC236}">
              <a16:creationId xmlns:a16="http://schemas.microsoft.com/office/drawing/2014/main" id="{00000000-0008-0000-1500-00000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0" name="Text Box 389">
          <a:extLst>
            <a:ext uri="{FF2B5EF4-FFF2-40B4-BE49-F238E27FC236}">
              <a16:creationId xmlns:a16="http://schemas.microsoft.com/office/drawing/2014/main" id="{00000000-0008-0000-1500-00000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1" name="Text Box 390">
          <a:extLst>
            <a:ext uri="{FF2B5EF4-FFF2-40B4-BE49-F238E27FC236}">
              <a16:creationId xmlns:a16="http://schemas.microsoft.com/office/drawing/2014/main" id="{00000000-0008-0000-1500-00000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2" name="Text Box 391">
          <a:extLst>
            <a:ext uri="{FF2B5EF4-FFF2-40B4-BE49-F238E27FC236}">
              <a16:creationId xmlns:a16="http://schemas.microsoft.com/office/drawing/2014/main" id="{00000000-0008-0000-1500-00000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3" name="Text Box 392">
          <a:extLst>
            <a:ext uri="{FF2B5EF4-FFF2-40B4-BE49-F238E27FC236}">
              <a16:creationId xmlns:a16="http://schemas.microsoft.com/office/drawing/2014/main" id="{00000000-0008-0000-1500-00000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4" name="Text Box 393">
          <a:extLst>
            <a:ext uri="{FF2B5EF4-FFF2-40B4-BE49-F238E27FC236}">
              <a16:creationId xmlns:a16="http://schemas.microsoft.com/office/drawing/2014/main" id="{00000000-0008-0000-1500-00000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5" name="Text Box 394">
          <a:extLst>
            <a:ext uri="{FF2B5EF4-FFF2-40B4-BE49-F238E27FC236}">
              <a16:creationId xmlns:a16="http://schemas.microsoft.com/office/drawing/2014/main" id="{00000000-0008-0000-1500-00000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6" name="Text Box 395">
          <a:extLst>
            <a:ext uri="{FF2B5EF4-FFF2-40B4-BE49-F238E27FC236}">
              <a16:creationId xmlns:a16="http://schemas.microsoft.com/office/drawing/2014/main" id="{00000000-0008-0000-1500-00001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7" name="Text Box 396">
          <a:extLst>
            <a:ext uri="{FF2B5EF4-FFF2-40B4-BE49-F238E27FC236}">
              <a16:creationId xmlns:a16="http://schemas.microsoft.com/office/drawing/2014/main" id="{00000000-0008-0000-1500-00001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8" name="Text Box 397">
          <a:extLst>
            <a:ext uri="{FF2B5EF4-FFF2-40B4-BE49-F238E27FC236}">
              <a16:creationId xmlns:a16="http://schemas.microsoft.com/office/drawing/2014/main" id="{00000000-0008-0000-1500-00001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299" name="Text Box 398">
          <a:extLst>
            <a:ext uri="{FF2B5EF4-FFF2-40B4-BE49-F238E27FC236}">
              <a16:creationId xmlns:a16="http://schemas.microsoft.com/office/drawing/2014/main" id="{00000000-0008-0000-1500-00001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0" name="Text Box 399">
          <a:extLst>
            <a:ext uri="{FF2B5EF4-FFF2-40B4-BE49-F238E27FC236}">
              <a16:creationId xmlns:a16="http://schemas.microsoft.com/office/drawing/2014/main" id="{00000000-0008-0000-1500-00001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1" name="Text Box 400">
          <a:extLst>
            <a:ext uri="{FF2B5EF4-FFF2-40B4-BE49-F238E27FC236}">
              <a16:creationId xmlns:a16="http://schemas.microsoft.com/office/drawing/2014/main" id="{00000000-0008-0000-1500-00001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2" name="Text Box 401">
          <a:extLst>
            <a:ext uri="{FF2B5EF4-FFF2-40B4-BE49-F238E27FC236}">
              <a16:creationId xmlns:a16="http://schemas.microsoft.com/office/drawing/2014/main" id="{00000000-0008-0000-1500-00001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3" name="Text Box 402">
          <a:extLst>
            <a:ext uri="{FF2B5EF4-FFF2-40B4-BE49-F238E27FC236}">
              <a16:creationId xmlns:a16="http://schemas.microsoft.com/office/drawing/2014/main" id="{00000000-0008-0000-1500-00001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4" name="Text Box 403">
          <a:extLst>
            <a:ext uri="{FF2B5EF4-FFF2-40B4-BE49-F238E27FC236}">
              <a16:creationId xmlns:a16="http://schemas.microsoft.com/office/drawing/2014/main" id="{00000000-0008-0000-1500-00001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5" name="Text Box 404">
          <a:extLst>
            <a:ext uri="{FF2B5EF4-FFF2-40B4-BE49-F238E27FC236}">
              <a16:creationId xmlns:a16="http://schemas.microsoft.com/office/drawing/2014/main" id="{00000000-0008-0000-1500-00001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6" name="Text Box 405">
          <a:extLst>
            <a:ext uri="{FF2B5EF4-FFF2-40B4-BE49-F238E27FC236}">
              <a16:creationId xmlns:a16="http://schemas.microsoft.com/office/drawing/2014/main" id="{00000000-0008-0000-1500-00001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7" name="Text Box 406">
          <a:extLst>
            <a:ext uri="{FF2B5EF4-FFF2-40B4-BE49-F238E27FC236}">
              <a16:creationId xmlns:a16="http://schemas.microsoft.com/office/drawing/2014/main" id="{00000000-0008-0000-1500-00001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8" name="Text Box 407">
          <a:extLst>
            <a:ext uri="{FF2B5EF4-FFF2-40B4-BE49-F238E27FC236}">
              <a16:creationId xmlns:a16="http://schemas.microsoft.com/office/drawing/2014/main" id="{00000000-0008-0000-1500-00001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09" name="Text Box 408">
          <a:extLst>
            <a:ext uri="{FF2B5EF4-FFF2-40B4-BE49-F238E27FC236}">
              <a16:creationId xmlns:a16="http://schemas.microsoft.com/office/drawing/2014/main" id="{00000000-0008-0000-1500-00001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0" name="Text Box 409">
          <a:extLst>
            <a:ext uri="{FF2B5EF4-FFF2-40B4-BE49-F238E27FC236}">
              <a16:creationId xmlns:a16="http://schemas.microsoft.com/office/drawing/2014/main" id="{00000000-0008-0000-1500-00001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1" name="Text Box 410">
          <a:extLst>
            <a:ext uri="{FF2B5EF4-FFF2-40B4-BE49-F238E27FC236}">
              <a16:creationId xmlns:a16="http://schemas.microsoft.com/office/drawing/2014/main" id="{00000000-0008-0000-1500-00001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2" name="Text Box 411">
          <a:extLst>
            <a:ext uri="{FF2B5EF4-FFF2-40B4-BE49-F238E27FC236}">
              <a16:creationId xmlns:a16="http://schemas.microsoft.com/office/drawing/2014/main" id="{00000000-0008-0000-1500-00002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3" name="Text Box 412">
          <a:extLst>
            <a:ext uri="{FF2B5EF4-FFF2-40B4-BE49-F238E27FC236}">
              <a16:creationId xmlns:a16="http://schemas.microsoft.com/office/drawing/2014/main" id="{00000000-0008-0000-1500-00002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4" name="Text Box 413">
          <a:extLst>
            <a:ext uri="{FF2B5EF4-FFF2-40B4-BE49-F238E27FC236}">
              <a16:creationId xmlns:a16="http://schemas.microsoft.com/office/drawing/2014/main" id="{00000000-0008-0000-1500-00002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5" name="Text Box 414">
          <a:extLst>
            <a:ext uri="{FF2B5EF4-FFF2-40B4-BE49-F238E27FC236}">
              <a16:creationId xmlns:a16="http://schemas.microsoft.com/office/drawing/2014/main" id="{00000000-0008-0000-1500-00002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6" name="Text Box 415">
          <a:extLst>
            <a:ext uri="{FF2B5EF4-FFF2-40B4-BE49-F238E27FC236}">
              <a16:creationId xmlns:a16="http://schemas.microsoft.com/office/drawing/2014/main" id="{00000000-0008-0000-1500-00002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7" name="Text Box 416">
          <a:extLst>
            <a:ext uri="{FF2B5EF4-FFF2-40B4-BE49-F238E27FC236}">
              <a16:creationId xmlns:a16="http://schemas.microsoft.com/office/drawing/2014/main" id="{00000000-0008-0000-1500-00002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8" name="Text Box 417">
          <a:extLst>
            <a:ext uri="{FF2B5EF4-FFF2-40B4-BE49-F238E27FC236}">
              <a16:creationId xmlns:a16="http://schemas.microsoft.com/office/drawing/2014/main" id="{00000000-0008-0000-1500-00002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19" name="Text Box 418">
          <a:extLst>
            <a:ext uri="{FF2B5EF4-FFF2-40B4-BE49-F238E27FC236}">
              <a16:creationId xmlns:a16="http://schemas.microsoft.com/office/drawing/2014/main" id="{00000000-0008-0000-1500-00002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0" name="Text Box 419">
          <a:extLst>
            <a:ext uri="{FF2B5EF4-FFF2-40B4-BE49-F238E27FC236}">
              <a16:creationId xmlns:a16="http://schemas.microsoft.com/office/drawing/2014/main" id="{00000000-0008-0000-1500-00002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1" name="Text Box 420">
          <a:extLst>
            <a:ext uri="{FF2B5EF4-FFF2-40B4-BE49-F238E27FC236}">
              <a16:creationId xmlns:a16="http://schemas.microsoft.com/office/drawing/2014/main" id="{00000000-0008-0000-1500-00002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2" name="Text Box 421">
          <a:extLst>
            <a:ext uri="{FF2B5EF4-FFF2-40B4-BE49-F238E27FC236}">
              <a16:creationId xmlns:a16="http://schemas.microsoft.com/office/drawing/2014/main" id="{00000000-0008-0000-1500-00002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3" name="Text Box 422">
          <a:extLst>
            <a:ext uri="{FF2B5EF4-FFF2-40B4-BE49-F238E27FC236}">
              <a16:creationId xmlns:a16="http://schemas.microsoft.com/office/drawing/2014/main" id="{00000000-0008-0000-1500-00002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4" name="Text Box 423">
          <a:extLst>
            <a:ext uri="{FF2B5EF4-FFF2-40B4-BE49-F238E27FC236}">
              <a16:creationId xmlns:a16="http://schemas.microsoft.com/office/drawing/2014/main" id="{00000000-0008-0000-1500-00002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5" name="Text Box 424">
          <a:extLst>
            <a:ext uri="{FF2B5EF4-FFF2-40B4-BE49-F238E27FC236}">
              <a16:creationId xmlns:a16="http://schemas.microsoft.com/office/drawing/2014/main" id="{00000000-0008-0000-1500-00002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6" name="Text Box 425">
          <a:extLst>
            <a:ext uri="{FF2B5EF4-FFF2-40B4-BE49-F238E27FC236}">
              <a16:creationId xmlns:a16="http://schemas.microsoft.com/office/drawing/2014/main" id="{00000000-0008-0000-1500-00002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7" name="Text Box 426">
          <a:extLst>
            <a:ext uri="{FF2B5EF4-FFF2-40B4-BE49-F238E27FC236}">
              <a16:creationId xmlns:a16="http://schemas.microsoft.com/office/drawing/2014/main" id="{00000000-0008-0000-1500-00002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8" name="Text Box 427">
          <a:extLst>
            <a:ext uri="{FF2B5EF4-FFF2-40B4-BE49-F238E27FC236}">
              <a16:creationId xmlns:a16="http://schemas.microsoft.com/office/drawing/2014/main" id="{00000000-0008-0000-1500-00003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29" name="Text Box 428">
          <a:extLst>
            <a:ext uri="{FF2B5EF4-FFF2-40B4-BE49-F238E27FC236}">
              <a16:creationId xmlns:a16="http://schemas.microsoft.com/office/drawing/2014/main" id="{00000000-0008-0000-1500-00003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0" name="Text Box 429">
          <a:extLst>
            <a:ext uri="{FF2B5EF4-FFF2-40B4-BE49-F238E27FC236}">
              <a16:creationId xmlns:a16="http://schemas.microsoft.com/office/drawing/2014/main" id="{00000000-0008-0000-1500-00003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1" name="Text Box 430">
          <a:extLst>
            <a:ext uri="{FF2B5EF4-FFF2-40B4-BE49-F238E27FC236}">
              <a16:creationId xmlns:a16="http://schemas.microsoft.com/office/drawing/2014/main" id="{00000000-0008-0000-1500-00003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2" name="Text Box 431">
          <a:extLst>
            <a:ext uri="{FF2B5EF4-FFF2-40B4-BE49-F238E27FC236}">
              <a16:creationId xmlns:a16="http://schemas.microsoft.com/office/drawing/2014/main" id="{00000000-0008-0000-1500-00003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3" name="Text Box 432">
          <a:extLst>
            <a:ext uri="{FF2B5EF4-FFF2-40B4-BE49-F238E27FC236}">
              <a16:creationId xmlns:a16="http://schemas.microsoft.com/office/drawing/2014/main" id="{00000000-0008-0000-1500-00003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4" name="Text Box 433">
          <a:extLst>
            <a:ext uri="{FF2B5EF4-FFF2-40B4-BE49-F238E27FC236}">
              <a16:creationId xmlns:a16="http://schemas.microsoft.com/office/drawing/2014/main" id="{00000000-0008-0000-1500-00003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5" name="Text Box 434">
          <a:extLst>
            <a:ext uri="{FF2B5EF4-FFF2-40B4-BE49-F238E27FC236}">
              <a16:creationId xmlns:a16="http://schemas.microsoft.com/office/drawing/2014/main" id="{00000000-0008-0000-1500-00003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6" name="Text Box 435">
          <a:extLst>
            <a:ext uri="{FF2B5EF4-FFF2-40B4-BE49-F238E27FC236}">
              <a16:creationId xmlns:a16="http://schemas.microsoft.com/office/drawing/2014/main" id="{00000000-0008-0000-1500-00003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7" name="Text Box 436">
          <a:extLst>
            <a:ext uri="{FF2B5EF4-FFF2-40B4-BE49-F238E27FC236}">
              <a16:creationId xmlns:a16="http://schemas.microsoft.com/office/drawing/2014/main" id="{00000000-0008-0000-1500-00003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8" name="Text Box 437">
          <a:extLst>
            <a:ext uri="{FF2B5EF4-FFF2-40B4-BE49-F238E27FC236}">
              <a16:creationId xmlns:a16="http://schemas.microsoft.com/office/drawing/2014/main" id="{00000000-0008-0000-1500-00003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39" name="Text Box 438">
          <a:extLst>
            <a:ext uri="{FF2B5EF4-FFF2-40B4-BE49-F238E27FC236}">
              <a16:creationId xmlns:a16="http://schemas.microsoft.com/office/drawing/2014/main" id="{00000000-0008-0000-1500-00003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0" name="Text Box 439">
          <a:extLst>
            <a:ext uri="{FF2B5EF4-FFF2-40B4-BE49-F238E27FC236}">
              <a16:creationId xmlns:a16="http://schemas.microsoft.com/office/drawing/2014/main" id="{00000000-0008-0000-1500-00003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1" name="Text Box 440">
          <a:extLst>
            <a:ext uri="{FF2B5EF4-FFF2-40B4-BE49-F238E27FC236}">
              <a16:creationId xmlns:a16="http://schemas.microsoft.com/office/drawing/2014/main" id="{00000000-0008-0000-1500-00003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2" name="Text Box 441">
          <a:extLst>
            <a:ext uri="{FF2B5EF4-FFF2-40B4-BE49-F238E27FC236}">
              <a16:creationId xmlns:a16="http://schemas.microsoft.com/office/drawing/2014/main" id="{00000000-0008-0000-1500-00003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3" name="Text Box 442">
          <a:extLst>
            <a:ext uri="{FF2B5EF4-FFF2-40B4-BE49-F238E27FC236}">
              <a16:creationId xmlns:a16="http://schemas.microsoft.com/office/drawing/2014/main" id="{00000000-0008-0000-1500-00003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4" name="Text Box 443">
          <a:extLst>
            <a:ext uri="{FF2B5EF4-FFF2-40B4-BE49-F238E27FC236}">
              <a16:creationId xmlns:a16="http://schemas.microsoft.com/office/drawing/2014/main" id="{00000000-0008-0000-1500-00004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5" name="Text Box 444">
          <a:extLst>
            <a:ext uri="{FF2B5EF4-FFF2-40B4-BE49-F238E27FC236}">
              <a16:creationId xmlns:a16="http://schemas.microsoft.com/office/drawing/2014/main" id="{00000000-0008-0000-1500-00004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6" name="Text Box 445">
          <a:extLst>
            <a:ext uri="{FF2B5EF4-FFF2-40B4-BE49-F238E27FC236}">
              <a16:creationId xmlns:a16="http://schemas.microsoft.com/office/drawing/2014/main" id="{00000000-0008-0000-1500-00004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7" name="Text Box 446">
          <a:extLst>
            <a:ext uri="{FF2B5EF4-FFF2-40B4-BE49-F238E27FC236}">
              <a16:creationId xmlns:a16="http://schemas.microsoft.com/office/drawing/2014/main" id="{00000000-0008-0000-1500-00004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8" name="Text Box 447">
          <a:extLst>
            <a:ext uri="{FF2B5EF4-FFF2-40B4-BE49-F238E27FC236}">
              <a16:creationId xmlns:a16="http://schemas.microsoft.com/office/drawing/2014/main" id="{00000000-0008-0000-1500-00004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49" name="Text Box 448">
          <a:extLst>
            <a:ext uri="{FF2B5EF4-FFF2-40B4-BE49-F238E27FC236}">
              <a16:creationId xmlns:a16="http://schemas.microsoft.com/office/drawing/2014/main" id="{00000000-0008-0000-1500-00004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0" name="Text Box 449">
          <a:extLst>
            <a:ext uri="{FF2B5EF4-FFF2-40B4-BE49-F238E27FC236}">
              <a16:creationId xmlns:a16="http://schemas.microsoft.com/office/drawing/2014/main" id="{00000000-0008-0000-1500-00004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1" name="Text Box 450">
          <a:extLst>
            <a:ext uri="{FF2B5EF4-FFF2-40B4-BE49-F238E27FC236}">
              <a16:creationId xmlns:a16="http://schemas.microsoft.com/office/drawing/2014/main" id="{00000000-0008-0000-1500-00004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2" name="Text Box 451">
          <a:extLst>
            <a:ext uri="{FF2B5EF4-FFF2-40B4-BE49-F238E27FC236}">
              <a16:creationId xmlns:a16="http://schemas.microsoft.com/office/drawing/2014/main" id="{00000000-0008-0000-1500-00004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3" name="Text Box 452">
          <a:extLst>
            <a:ext uri="{FF2B5EF4-FFF2-40B4-BE49-F238E27FC236}">
              <a16:creationId xmlns:a16="http://schemas.microsoft.com/office/drawing/2014/main" id="{00000000-0008-0000-1500-00004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4" name="Text Box 453">
          <a:extLst>
            <a:ext uri="{FF2B5EF4-FFF2-40B4-BE49-F238E27FC236}">
              <a16:creationId xmlns:a16="http://schemas.microsoft.com/office/drawing/2014/main" id="{00000000-0008-0000-1500-00004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5" name="Text Box 454">
          <a:extLst>
            <a:ext uri="{FF2B5EF4-FFF2-40B4-BE49-F238E27FC236}">
              <a16:creationId xmlns:a16="http://schemas.microsoft.com/office/drawing/2014/main" id="{00000000-0008-0000-1500-00004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6" name="Text Box 455">
          <a:extLst>
            <a:ext uri="{FF2B5EF4-FFF2-40B4-BE49-F238E27FC236}">
              <a16:creationId xmlns:a16="http://schemas.microsoft.com/office/drawing/2014/main" id="{00000000-0008-0000-1500-00004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7" name="Text Box 456">
          <a:extLst>
            <a:ext uri="{FF2B5EF4-FFF2-40B4-BE49-F238E27FC236}">
              <a16:creationId xmlns:a16="http://schemas.microsoft.com/office/drawing/2014/main" id="{00000000-0008-0000-1500-00004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8" name="Text Box 457">
          <a:extLst>
            <a:ext uri="{FF2B5EF4-FFF2-40B4-BE49-F238E27FC236}">
              <a16:creationId xmlns:a16="http://schemas.microsoft.com/office/drawing/2014/main" id="{00000000-0008-0000-1500-00004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59" name="Text Box 458">
          <a:extLst>
            <a:ext uri="{FF2B5EF4-FFF2-40B4-BE49-F238E27FC236}">
              <a16:creationId xmlns:a16="http://schemas.microsoft.com/office/drawing/2014/main" id="{00000000-0008-0000-1500-00004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0" name="Text Box 459">
          <a:extLst>
            <a:ext uri="{FF2B5EF4-FFF2-40B4-BE49-F238E27FC236}">
              <a16:creationId xmlns:a16="http://schemas.microsoft.com/office/drawing/2014/main" id="{00000000-0008-0000-1500-00005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1" name="Text Box 460">
          <a:extLst>
            <a:ext uri="{FF2B5EF4-FFF2-40B4-BE49-F238E27FC236}">
              <a16:creationId xmlns:a16="http://schemas.microsoft.com/office/drawing/2014/main" id="{00000000-0008-0000-1500-00005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2" name="Text Box 461">
          <a:extLst>
            <a:ext uri="{FF2B5EF4-FFF2-40B4-BE49-F238E27FC236}">
              <a16:creationId xmlns:a16="http://schemas.microsoft.com/office/drawing/2014/main" id="{00000000-0008-0000-1500-00005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3" name="Text Box 462">
          <a:extLst>
            <a:ext uri="{FF2B5EF4-FFF2-40B4-BE49-F238E27FC236}">
              <a16:creationId xmlns:a16="http://schemas.microsoft.com/office/drawing/2014/main" id="{00000000-0008-0000-1500-00005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4" name="Text Box 463">
          <a:extLst>
            <a:ext uri="{FF2B5EF4-FFF2-40B4-BE49-F238E27FC236}">
              <a16:creationId xmlns:a16="http://schemas.microsoft.com/office/drawing/2014/main" id="{00000000-0008-0000-1500-00005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5" name="Text Box 464">
          <a:extLst>
            <a:ext uri="{FF2B5EF4-FFF2-40B4-BE49-F238E27FC236}">
              <a16:creationId xmlns:a16="http://schemas.microsoft.com/office/drawing/2014/main" id="{00000000-0008-0000-1500-00005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6" name="Text Box 465">
          <a:extLst>
            <a:ext uri="{FF2B5EF4-FFF2-40B4-BE49-F238E27FC236}">
              <a16:creationId xmlns:a16="http://schemas.microsoft.com/office/drawing/2014/main" id="{00000000-0008-0000-1500-00005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7" name="Text Box 466">
          <a:extLst>
            <a:ext uri="{FF2B5EF4-FFF2-40B4-BE49-F238E27FC236}">
              <a16:creationId xmlns:a16="http://schemas.microsoft.com/office/drawing/2014/main" id="{00000000-0008-0000-1500-00005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8" name="Text Box 467">
          <a:extLst>
            <a:ext uri="{FF2B5EF4-FFF2-40B4-BE49-F238E27FC236}">
              <a16:creationId xmlns:a16="http://schemas.microsoft.com/office/drawing/2014/main" id="{00000000-0008-0000-1500-00005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69" name="Text Box 468">
          <a:extLst>
            <a:ext uri="{FF2B5EF4-FFF2-40B4-BE49-F238E27FC236}">
              <a16:creationId xmlns:a16="http://schemas.microsoft.com/office/drawing/2014/main" id="{00000000-0008-0000-1500-00005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0" name="Text Box 469">
          <a:extLst>
            <a:ext uri="{FF2B5EF4-FFF2-40B4-BE49-F238E27FC236}">
              <a16:creationId xmlns:a16="http://schemas.microsoft.com/office/drawing/2014/main" id="{00000000-0008-0000-1500-00005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1" name="Text Box 470">
          <a:extLst>
            <a:ext uri="{FF2B5EF4-FFF2-40B4-BE49-F238E27FC236}">
              <a16:creationId xmlns:a16="http://schemas.microsoft.com/office/drawing/2014/main" id="{00000000-0008-0000-1500-00005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2" name="Text Box 471">
          <a:extLst>
            <a:ext uri="{FF2B5EF4-FFF2-40B4-BE49-F238E27FC236}">
              <a16:creationId xmlns:a16="http://schemas.microsoft.com/office/drawing/2014/main" id="{00000000-0008-0000-1500-00005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3" name="Text Box 472">
          <a:extLst>
            <a:ext uri="{FF2B5EF4-FFF2-40B4-BE49-F238E27FC236}">
              <a16:creationId xmlns:a16="http://schemas.microsoft.com/office/drawing/2014/main" id="{00000000-0008-0000-1500-00005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4" name="Text Box 473">
          <a:extLst>
            <a:ext uri="{FF2B5EF4-FFF2-40B4-BE49-F238E27FC236}">
              <a16:creationId xmlns:a16="http://schemas.microsoft.com/office/drawing/2014/main" id="{00000000-0008-0000-1500-00005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5" name="Text Box 474">
          <a:extLst>
            <a:ext uri="{FF2B5EF4-FFF2-40B4-BE49-F238E27FC236}">
              <a16:creationId xmlns:a16="http://schemas.microsoft.com/office/drawing/2014/main" id="{00000000-0008-0000-1500-00005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6" name="Text Box 475">
          <a:extLst>
            <a:ext uri="{FF2B5EF4-FFF2-40B4-BE49-F238E27FC236}">
              <a16:creationId xmlns:a16="http://schemas.microsoft.com/office/drawing/2014/main" id="{00000000-0008-0000-1500-00006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7" name="Text Box 476">
          <a:extLst>
            <a:ext uri="{FF2B5EF4-FFF2-40B4-BE49-F238E27FC236}">
              <a16:creationId xmlns:a16="http://schemas.microsoft.com/office/drawing/2014/main" id="{00000000-0008-0000-1500-00006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8" name="Text Box 477">
          <a:extLst>
            <a:ext uri="{FF2B5EF4-FFF2-40B4-BE49-F238E27FC236}">
              <a16:creationId xmlns:a16="http://schemas.microsoft.com/office/drawing/2014/main" id="{00000000-0008-0000-1500-00006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79" name="Text Box 478">
          <a:extLst>
            <a:ext uri="{FF2B5EF4-FFF2-40B4-BE49-F238E27FC236}">
              <a16:creationId xmlns:a16="http://schemas.microsoft.com/office/drawing/2014/main" id="{00000000-0008-0000-1500-00006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0" name="Text Box 479">
          <a:extLst>
            <a:ext uri="{FF2B5EF4-FFF2-40B4-BE49-F238E27FC236}">
              <a16:creationId xmlns:a16="http://schemas.microsoft.com/office/drawing/2014/main" id="{00000000-0008-0000-1500-00006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1" name="Text Box 480">
          <a:extLst>
            <a:ext uri="{FF2B5EF4-FFF2-40B4-BE49-F238E27FC236}">
              <a16:creationId xmlns:a16="http://schemas.microsoft.com/office/drawing/2014/main" id="{00000000-0008-0000-1500-00006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2" name="Text Box 481">
          <a:extLst>
            <a:ext uri="{FF2B5EF4-FFF2-40B4-BE49-F238E27FC236}">
              <a16:creationId xmlns:a16="http://schemas.microsoft.com/office/drawing/2014/main" id="{00000000-0008-0000-1500-00006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3" name="Text Box 482">
          <a:extLst>
            <a:ext uri="{FF2B5EF4-FFF2-40B4-BE49-F238E27FC236}">
              <a16:creationId xmlns:a16="http://schemas.microsoft.com/office/drawing/2014/main" id="{00000000-0008-0000-1500-00006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4" name="Text Box 483">
          <a:extLst>
            <a:ext uri="{FF2B5EF4-FFF2-40B4-BE49-F238E27FC236}">
              <a16:creationId xmlns:a16="http://schemas.microsoft.com/office/drawing/2014/main" id="{00000000-0008-0000-1500-00006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5" name="Text Box 484">
          <a:extLst>
            <a:ext uri="{FF2B5EF4-FFF2-40B4-BE49-F238E27FC236}">
              <a16:creationId xmlns:a16="http://schemas.microsoft.com/office/drawing/2014/main" id="{00000000-0008-0000-1500-00006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6" name="Text Box 485">
          <a:extLst>
            <a:ext uri="{FF2B5EF4-FFF2-40B4-BE49-F238E27FC236}">
              <a16:creationId xmlns:a16="http://schemas.microsoft.com/office/drawing/2014/main" id="{00000000-0008-0000-1500-00006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7" name="Text Box 486">
          <a:extLst>
            <a:ext uri="{FF2B5EF4-FFF2-40B4-BE49-F238E27FC236}">
              <a16:creationId xmlns:a16="http://schemas.microsoft.com/office/drawing/2014/main" id="{00000000-0008-0000-1500-00006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8" name="Text Box 487">
          <a:extLst>
            <a:ext uri="{FF2B5EF4-FFF2-40B4-BE49-F238E27FC236}">
              <a16:creationId xmlns:a16="http://schemas.microsoft.com/office/drawing/2014/main" id="{00000000-0008-0000-1500-00006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89" name="Text Box 488">
          <a:extLst>
            <a:ext uri="{FF2B5EF4-FFF2-40B4-BE49-F238E27FC236}">
              <a16:creationId xmlns:a16="http://schemas.microsoft.com/office/drawing/2014/main" id="{00000000-0008-0000-1500-00006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0" name="Text Box 489">
          <a:extLst>
            <a:ext uri="{FF2B5EF4-FFF2-40B4-BE49-F238E27FC236}">
              <a16:creationId xmlns:a16="http://schemas.microsoft.com/office/drawing/2014/main" id="{00000000-0008-0000-1500-00006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1" name="Text Box 490">
          <a:extLst>
            <a:ext uri="{FF2B5EF4-FFF2-40B4-BE49-F238E27FC236}">
              <a16:creationId xmlns:a16="http://schemas.microsoft.com/office/drawing/2014/main" id="{00000000-0008-0000-1500-00006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2" name="Text Box 491">
          <a:extLst>
            <a:ext uri="{FF2B5EF4-FFF2-40B4-BE49-F238E27FC236}">
              <a16:creationId xmlns:a16="http://schemas.microsoft.com/office/drawing/2014/main" id="{00000000-0008-0000-1500-00007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3" name="Text Box 492">
          <a:extLst>
            <a:ext uri="{FF2B5EF4-FFF2-40B4-BE49-F238E27FC236}">
              <a16:creationId xmlns:a16="http://schemas.microsoft.com/office/drawing/2014/main" id="{00000000-0008-0000-1500-00007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4" name="Text Box 493">
          <a:extLst>
            <a:ext uri="{FF2B5EF4-FFF2-40B4-BE49-F238E27FC236}">
              <a16:creationId xmlns:a16="http://schemas.microsoft.com/office/drawing/2014/main" id="{00000000-0008-0000-1500-00007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5" name="Text Box 494">
          <a:extLst>
            <a:ext uri="{FF2B5EF4-FFF2-40B4-BE49-F238E27FC236}">
              <a16:creationId xmlns:a16="http://schemas.microsoft.com/office/drawing/2014/main" id="{00000000-0008-0000-1500-00007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6" name="Text Box 495">
          <a:extLst>
            <a:ext uri="{FF2B5EF4-FFF2-40B4-BE49-F238E27FC236}">
              <a16:creationId xmlns:a16="http://schemas.microsoft.com/office/drawing/2014/main" id="{00000000-0008-0000-1500-00007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7" name="Text Box 496">
          <a:extLst>
            <a:ext uri="{FF2B5EF4-FFF2-40B4-BE49-F238E27FC236}">
              <a16:creationId xmlns:a16="http://schemas.microsoft.com/office/drawing/2014/main" id="{00000000-0008-0000-1500-00007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8" name="Text Box 497">
          <a:extLst>
            <a:ext uri="{FF2B5EF4-FFF2-40B4-BE49-F238E27FC236}">
              <a16:creationId xmlns:a16="http://schemas.microsoft.com/office/drawing/2014/main" id="{00000000-0008-0000-1500-00007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399" name="Text Box 498">
          <a:extLst>
            <a:ext uri="{FF2B5EF4-FFF2-40B4-BE49-F238E27FC236}">
              <a16:creationId xmlns:a16="http://schemas.microsoft.com/office/drawing/2014/main" id="{00000000-0008-0000-1500-00007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0" name="Text Box 499">
          <a:extLst>
            <a:ext uri="{FF2B5EF4-FFF2-40B4-BE49-F238E27FC236}">
              <a16:creationId xmlns:a16="http://schemas.microsoft.com/office/drawing/2014/main" id="{00000000-0008-0000-1500-00007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1" name="Text Box 500">
          <a:extLst>
            <a:ext uri="{FF2B5EF4-FFF2-40B4-BE49-F238E27FC236}">
              <a16:creationId xmlns:a16="http://schemas.microsoft.com/office/drawing/2014/main" id="{00000000-0008-0000-1500-00007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2" name="Text Box 501">
          <a:extLst>
            <a:ext uri="{FF2B5EF4-FFF2-40B4-BE49-F238E27FC236}">
              <a16:creationId xmlns:a16="http://schemas.microsoft.com/office/drawing/2014/main" id="{00000000-0008-0000-1500-00007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3" name="Text Box 502">
          <a:extLst>
            <a:ext uri="{FF2B5EF4-FFF2-40B4-BE49-F238E27FC236}">
              <a16:creationId xmlns:a16="http://schemas.microsoft.com/office/drawing/2014/main" id="{00000000-0008-0000-1500-00007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4" name="Text Box 503">
          <a:extLst>
            <a:ext uri="{FF2B5EF4-FFF2-40B4-BE49-F238E27FC236}">
              <a16:creationId xmlns:a16="http://schemas.microsoft.com/office/drawing/2014/main" id="{00000000-0008-0000-1500-00007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5" name="Text Box 504">
          <a:extLst>
            <a:ext uri="{FF2B5EF4-FFF2-40B4-BE49-F238E27FC236}">
              <a16:creationId xmlns:a16="http://schemas.microsoft.com/office/drawing/2014/main" id="{00000000-0008-0000-1500-00007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6" name="Text Box 505">
          <a:extLst>
            <a:ext uri="{FF2B5EF4-FFF2-40B4-BE49-F238E27FC236}">
              <a16:creationId xmlns:a16="http://schemas.microsoft.com/office/drawing/2014/main" id="{00000000-0008-0000-1500-00007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7" name="Text Box 506">
          <a:extLst>
            <a:ext uri="{FF2B5EF4-FFF2-40B4-BE49-F238E27FC236}">
              <a16:creationId xmlns:a16="http://schemas.microsoft.com/office/drawing/2014/main" id="{00000000-0008-0000-1500-00007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8" name="Text Box 507">
          <a:extLst>
            <a:ext uri="{FF2B5EF4-FFF2-40B4-BE49-F238E27FC236}">
              <a16:creationId xmlns:a16="http://schemas.microsoft.com/office/drawing/2014/main" id="{00000000-0008-0000-1500-00008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09" name="Text Box 508">
          <a:extLst>
            <a:ext uri="{FF2B5EF4-FFF2-40B4-BE49-F238E27FC236}">
              <a16:creationId xmlns:a16="http://schemas.microsoft.com/office/drawing/2014/main" id="{00000000-0008-0000-1500-00008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0" name="Text Box 509">
          <a:extLst>
            <a:ext uri="{FF2B5EF4-FFF2-40B4-BE49-F238E27FC236}">
              <a16:creationId xmlns:a16="http://schemas.microsoft.com/office/drawing/2014/main" id="{00000000-0008-0000-1500-00008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1" name="Text Box 510">
          <a:extLst>
            <a:ext uri="{FF2B5EF4-FFF2-40B4-BE49-F238E27FC236}">
              <a16:creationId xmlns:a16="http://schemas.microsoft.com/office/drawing/2014/main" id="{00000000-0008-0000-1500-00008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2" name="Text Box 511">
          <a:extLst>
            <a:ext uri="{FF2B5EF4-FFF2-40B4-BE49-F238E27FC236}">
              <a16:creationId xmlns:a16="http://schemas.microsoft.com/office/drawing/2014/main" id="{00000000-0008-0000-1500-00008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3" name="Text Box 512">
          <a:extLst>
            <a:ext uri="{FF2B5EF4-FFF2-40B4-BE49-F238E27FC236}">
              <a16:creationId xmlns:a16="http://schemas.microsoft.com/office/drawing/2014/main" id="{00000000-0008-0000-1500-00008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4" name="Text Box 513">
          <a:extLst>
            <a:ext uri="{FF2B5EF4-FFF2-40B4-BE49-F238E27FC236}">
              <a16:creationId xmlns:a16="http://schemas.microsoft.com/office/drawing/2014/main" id="{00000000-0008-0000-1500-00008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5" name="Text Box 514">
          <a:extLst>
            <a:ext uri="{FF2B5EF4-FFF2-40B4-BE49-F238E27FC236}">
              <a16:creationId xmlns:a16="http://schemas.microsoft.com/office/drawing/2014/main" id="{00000000-0008-0000-1500-00008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6" name="Text Box 515">
          <a:extLst>
            <a:ext uri="{FF2B5EF4-FFF2-40B4-BE49-F238E27FC236}">
              <a16:creationId xmlns:a16="http://schemas.microsoft.com/office/drawing/2014/main" id="{00000000-0008-0000-1500-00008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7" name="Text Box 516">
          <a:extLst>
            <a:ext uri="{FF2B5EF4-FFF2-40B4-BE49-F238E27FC236}">
              <a16:creationId xmlns:a16="http://schemas.microsoft.com/office/drawing/2014/main" id="{00000000-0008-0000-1500-00008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8" name="Text Box 517">
          <a:extLst>
            <a:ext uri="{FF2B5EF4-FFF2-40B4-BE49-F238E27FC236}">
              <a16:creationId xmlns:a16="http://schemas.microsoft.com/office/drawing/2014/main" id="{00000000-0008-0000-1500-00008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19" name="Text Box 518">
          <a:extLst>
            <a:ext uri="{FF2B5EF4-FFF2-40B4-BE49-F238E27FC236}">
              <a16:creationId xmlns:a16="http://schemas.microsoft.com/office/drawing/2014/main" id="{00000000-0008-0000-1500-00008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0" name="Text Box 519">
          <a:extLst>
            <a:ext uri="{FF2B5EF4-FFF2-40B4-BE49-F238E27FC236}">
              <a16:creationId xmlns:a16="http://schemas.microsoft.com/office/drawing/2014/main" id="{00000000-0008-0000-1500-00008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1" name="Text Box 520">
          <a:extLst>
            <a:ext uri="{FF2B5EF4-FFF2-40B4-BE49-F238E27FC236}">
              <a16:creationId xmlns:a16="http://schemas.microsoft.com/office/drawing/2014/main" id="{00000000-0008-0000-1500-00008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2" name="Text Box 521">
          <a:extLst>
            <a:ext uri="{FF2B5EF4-FFF2-40B4-BE49-F238E27FC236}">
              <a16:creationId xmlns:a16="http://schemas.microsoft.com/office/drawing/2014/main" id="{00000000-0008-0000-1500-00008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3" name="Text Box 522">
          <a:extLst>
            <a:ext uri="{FF2B5EF4-FFF2-40B4-BE49-F238E27FC236}">
              <a16:creationId xmlns:a16="http://schemas.microsoft.com/office/drawing/2014/main" id="{00000000-0008-0000-1500-00008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4" name="Text Box 523">
          <a:extLst>
            <a:ext uri="{FF2B5EF4-FFF2-40B4-BE49-F238E27FC236}">
              <a16:creationId xmlns:a16="http://schemas.microsoft.com/office/drawing/2014/main" id="{00000000-0008-0000-1500-00009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5" name="Text Box 524">
          <a:extLst>
            <a:ext uri="{FF2B5EF4-FFF2-40B4-BE49-F238E27FC236}">
              <a16:creationId xmlns:a16="http://schemas.microsoft.com/office/drawing/2014/main" id="{00000000-0008-0000-1500-00009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6" name="Text Box 525">
          <a:extLst>
            <a:ext uri="{FF2B5EF4-FFF2-40B4-BE49-F238E27FC236}">
              <a16:creationId xmlns:a16="http://schemas.microsoft.com/office/drawing/2014/main" id="{00000000-0008-0000-1500-00009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7" name="Text Box 526">
          <a:extLst>
            <a:ext uri="{FF2B5EF4-FFF2-40B4-BE49-F238E27FC236}">
              <a16:creationId xmlns:a16="http://schemas.microsoft.com/office/drawing/2014/main" id="{00000000-0008-0000-1500-00009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8" name="Text Box 527">
          <a:extLst>
            <a:ext uri="{FF2B5EF4-FFF2-40B4-BE49-F238E27FC236}">
              <a16:creationId xmlns:a16="http://schemas.microsoft.com/office/drawing/2014/main" id="{00000000-0008-0000-1500-00009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29" name="Text Box 528">
          <a:extLst>
            <a:ext uri="{FF2B5EF4-FFF2-40B4-BE49-F238E27FC236}">
              <a16:creationId xmlns:a16="http://schemas.microsoft.com/office/drawing/2014/main" id="{00000000-0008-0000-1500-00009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0" name="Text Box 529">
          <a:extLst>
            <a:ext uri="{FF2B5EF4-FFF2-40B4-BE49-F238E27FC236}">
              <a16:creationId xmlns:a16="http://schemas.microsoft.com/office/drawing/2014/main" id="{00000000-0008-0000-1500-00009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1" name="Text Box 530">
          <a:extLst>
            <a:ext uri="{FF2B5EF4-FFF2-40B4-BE49-F238E27FC236}">
              <a16:creationId xmlns:a16="http://schemas.microsoft.com/office/drawing/2014/main" id="{00000000-0008-0000-1500-00009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2" name="Text Box 531">
          <a:extLst>
            <a:ext uri="{FF2B5EF4-FFF2-40B4-BE49-F238E27FC236}">
              <a16:creationId xmlns:a16="http://schemas.microsoft.com/office/drawing/2014/main" id="{00000000-0008-0000-1500-00009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3" name="Text Box 532">
          <a:extLst>
            <a:ext uri="{FF2B5EF4-FFF2-40B4-BE49-F238E27FC236}">
              <a16:creationId xmlns:a16="http://schemas.microsoft.com/office/drawing/2014/main" id="{00000000-0008-0000-1500-00009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4" name="Text Box 533">
          <a:extLst>
            <a:ext uri="{FF2B5EF4-FFF2-40B4-BE49-F238E27FC236}">
              <a16:creationId xmlns:a16="http://schemas.microsoft.com/office/drawing/2014/main" id="{00000000-0008-0000-1500-00009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5" name="Text Box 534">
          <a:extLst>
            <a:ext uri="{FF2B5EF4-FFF2-40B4-BE49-F238E27FC236}">
              <a16:creationId xmlns:a16="http://schemas.microsoft.com/office/drawing/2014/main" id="{00000000-0008-0000-1500-00009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6" name="Text Box 535">
          <a:extLst>
            <a:ext uri="{FF2B5EF4-FFF2-40B4-BE49-F238E27FC236}">
              <a16:creationId xmlns:a16="http://schemas.microsoft.com/office/drawing/2014/main" id="{00000000-0008-0000-1500-00009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7" name="Text Box 536">
          <a:extLst>
            <a:ext uri="{FF2B5EF4-FFF2-40B4-BE49-F238E27FC236}">
              <a16:creationId xmlns:a16="http://schemas.microsoft.com/office/drawing/2014/main" id="{00000000-0008-0000-1500-00009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8" name="Text Box 537">
          <a:extLst>
            <a:ext uri="{FF2B5EF4-FFF2-40B4-BE49-F238E27FC236}">
              <a16:creationId xmlns:a16="http://schemas.microsoft.com/office/drawing/2014/main" id="{00000000-0008-0000-1500-00009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39" name="Text Box 538">
          <a:extLst>
            <a:ext uri="{FF2B5EF4-FFF2-40B4-BE49-F238E27FC236}">
              <a16:creationId xmlns:a16="http://schemas.microsoft.com/office/drawing/2014/main" id="{00000000-0008-0000-1500-00009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0" name="Text Box 539">
          <a:extLst>
            <a:ext uri="{FF2B5EF4-FFF2-40B4-BE49-F238E27FC236}">
              <a16:creationId xmlns:a16="http://schemas.microsoft.com/office/drawing/2014/main" id="{00000000-0008-0000-1500-0000A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1" name="Text Box 540">
          <a:extLst>
            <a:ext uri="{FF2B5EF4-FFF2-40B4-BE49-F238E27FC236}">
              <a16:creationId xmlns:a16="http://schemas.microsoft.com/office/drawing/2014/main" id="{00000000-0008-0000-1500-0000A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2" name="Text Box 541">
          <a:extLst>
            <a:ext uri="{FF2B5EF4-FFF2-40B4-BE49-F238E27FC236}">
              <a16:creationId xmlns:a16="http://schemas.microsoft.com/office/drawing/2014/main" id="{00000000-0008-0000-1500-0000A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3" name="Text Box 542">
          <a:extLst>
            <a:ext uri="{FF2B5EF4-FFF2-40B4-BE49-F238E27FC236}">
              <a16:creationId xmlns:a16="http://schemas.microsoft.com/office/drawing/2014/main" id="{00000000-0008-0000-1500-0000A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4" name="Text Box 543">
          <a:extLst>
            <a:ext uri="{FF2B5EF4-FFF2-40B4-BE49-F238E27FC236}">
              <a16:creationId xmlns:a16="http://schemas.microsoft.com/office/drawing/2014/main" id="{00000000-0008-0000-1500-0000A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5" name="Text Box 544">
          <a:extLst>
            <a:ext uri="{FF2B5EF4-FFF2-40B4-BE49-F238E27FC236}">
              <a16:creationId xmlns:a16="http://schemas.microsoft.com/office/drawing/2014/main" id="{00000000-0008-0000-1500-0000A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6" name="Text Box 545">
          <a:extLst>
            <a:ext uri="{FF2B5EF4-FFF2-40B4-BE49-F238E27FC236}">
              <a16:creationId xmlns:a16="http://schemas.microsoft.com/office/drawing/2014/main" id="{00000000-0008-0000-1500-0000A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7" name="Text Box 546">
          <a:extLst>
            <a:ext uri="{FF2B5EF4-FFF2-40B4-BE49-F238E27FC236}">
              <a16:creationId xmlns:a16="http://schemas.microsoft.com/office/drawing/2014/main" id="{00000000-0008-0000-1500-0000A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8" name="Text Box 547">
          <a:extLst>
            <a:ext uri="{FF2B5EF4-FFF2-40B4-BE49-F238E27FC236}">
              <a16:creationId xmlns:a16="http://schemas.microsoft.com/office/drawing/2014/main" id="{00000000-0008-0000-1500-0000A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49" name="Text Box 548">
          <a:extLst>
            <a:ext uri="{FF2B5EF4-FFF2-40B4-BE49-F238E27FC236}">
              <a16:creationId xmlns:a16="http://schemas.microsoft.com/office/drawing/2014/main" id="{00000000-0008-0000-1500-0000A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0" name="Text Box 549">
          <a:extLst>
            <a:ext uri="{FF2B5EF4-FFF2-40B4-BE49-F238E27FC236}">
              <a16:creationId xmlns:a16="http://schemas.microsoft.com/office/drawing/2014/main" id="{00000000-0008-0000-1500-0000A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1" name="Text Box 550">
          <a:extLst>
            <a:ext uri="{FF2B5EF4-FFF2-40B4-BE49-F238E27FC236}">
              <a16:creationId xmlns:a16="http://schemas.microsoft.com/office/drawing/2014/main" id="{00000000-0008-0000-1500-0000A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2" name="Text Box 551">
          <a:extLst>
            <a:ext uri="{FF2B5EF4-FFF2-40B4-BE49-F238E27FC236}">
              <a16:creationId xmlns:a16="http://schemas.microsoft.com/office/drawing/2014/main" id="{00000000-0008-0000-1500-0000A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3" name="Text Box 552">
          <a:extLst>
            <a:ext uri="{FF2B5EF4-FFF2-40B4-BE49-F238E27FC236}">
              <a16:creationId xmlns:a16="http://schemas.microsoft.com/office/drawing/2014/main" id="{00000000-0008-0000-1500-0000A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4" name="Text Box 553">
          <a:extLst>
            <a:ext uri="{FF2B5EF4-FFF2-40B4-BE49-F238E27FC236}">
              <a16:creationId xmlns:a16="http://schemas.microsoft.com/office/drawing/2014/main" id="{00000000-0008-0000-1500-0000A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5" name="Text Box 554">
          <a:extLst>
            <a:ext uri="{FF2B5EF4-FFF2-40B4-BE49-F238E27FC236}">
              <a16:creationId xmlns:a16="http://schemas.microsoft.com/office/drawing/2014/main" id="{00000000-0008-0000-1500-0000A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6" name="Text Box 555">
          <a:extLst>
            <a:ext uri="{FF2B5EF4-FFF2-40B4-BE49-F238E27FC236}">
              <a16:creationId xmlns:a16="http://schemas.microsoft.com/office/drawing/2014/main" id="{00000000-0008-0000-1500-0000B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7" name="Text Box 556">
          <a:extLst>
            <a:ext uri="{FF2B5EF4-FFF2-40B4-BE49-F238E27FC236}">
              <a16:creationId xmlns:a16="http://schemas.microsoft.com/office/drawing/2014/main" id="{00000000-0008-0000-1500-0000B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8" name="Text Box 557">
          <a:extLst>
            <a:ext uri="{FF2B5EF4-FFF2-40B4-BE49-F238E27FC236}">
              <a16:creationId xmlns:a16="http://schemas.microsoft.com/office/drawing/2014/main" id="{00000000-0008-0000-1500-0000B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59" name="Text Box 558">
          <a:extLst>
            <a:ext uri="{FF2B5EF4-FFF2-40B4-BE49-F238E27FC236}">
              <a16:creationId xmlns:a16="http://schemas.microsoft.com/office/drawing/2014/main" id="{00000000-0008-0000-1500-0000B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0" name="Text Box 559">
          <a:extLst>
            <a:ext uri="{FF2B5EF4-FFF2-40B4-BE49-F238E27FC236}">
              <a16:creationId xmlns:a16="http://schemas.microsoft.com/office/drawing/2014/main" id="{00000000-0008-0000-1500-0000B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1" name="Text Box 560">
          <a:extLst>
            <a:ext uri="{FF2B5EF4-FFF2-40B4-BE49-F238E27FC236}">
              <a16:creationId xmlns:a16="http://schemas.microsoft.com/office/drawing/2014/main" id="{00000000-0008-0000-1500-0000B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2" name="Text Box 561">
          <a:extLst>
            <a:ext uri="{FF2B5EF4-FFF2-40B4-BE49-F238E27FC236}">
              <a16:creationId xmlns:a16="http://schemas.microsoft.com/office/drawing/2014/main" id="{00000000-0008-0000-1500-0000B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3" name="Text Box 562">
          <a:extLst>
            <a:ext uri="{FF2B5EF4-FFF2-40B4-BE49-F238E27FC236}">
              <a16:creationId xmlns:a16="http://schemas.microsoft.com/office/drawing/2014/main" id="{00000000-0008-0000-1500-0000B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4" name="Text Box 563">
          <a:extLst>
            <a:ext uri="{FF2B5EF4-FFF2-40B4-BE49-F238E27FC236}">
              <a16:creationId xmlns:a16="http://schemas.microsoft.com/office/drawing/2014/main" id="{00000000-0008-0000-1500-0000B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5" name="Text Box 564">
          <a:extLst>
            <a:ext uri="{FF2B5EF4-FFF2-40B4-BE49-F238E27FC236}">
              <a16:creationId xmlns:a16="http://schemas.microsoft.com/office/drawing/2014/main" id="{00000000-0008-0000-1500-0000B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6" name="Text Box 565">
          <a:extLst>
            <a:ext uri="{FF2B5EF4-FFF2-40B4-BE49-F238E27FC236}">
              <a16:creationId xmlns:a16="http://schemas.microsoft.com/office/drawing/2014/main" id="{00000000-0008-0000-1500-0000B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7" name="Text Box 566">
          <a:extLst>
            <a:ext uri="{FF2B5EF4-FFF2-40B4-BE49-F238E27FC236}">
              <a16:creationId xmlns:a16="http://schemas.microsoft.com/office/drawing/2014/main" id="{00000000-0008-0000-1500-0000B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8" name="Text Box 567">
          <a:extLst>
            <a:ext uri="{FF2B5EF4-FFF2-40B4-BE49-F238E27FC236}">
              <a16:creationId xmlns:a16="http://schemas.microsoft.com/office/drawing/2014/main" id="{00000000-0008-0000-1500-0000B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69" name="Text Box 568">
          <a:extLst>
            <a:ext uri="{FF2B5EF4-FFF2-40B4-BE49-F238E27FC236}">
              <a16:creationId xmlns:a16="http://schemas.microsoft.com/office/drawing/2014/main" id="{00000000-0008-0000-1500-0000B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0" name="Text Box 569">
          <a:extLst>
            <a:ext uri="{FF2B5EF4-FFF2-40B4-BE49-F238E27FC236}">
              <a16:creationId xmlns:a16="http://schemas.microsoft.com/office/drawing/2014/main" id="{00000000-0008-0000-1500-0000B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1" name="Text Box 570">
          <a:extLst>
            <a:ext uri="{FF2B5EF4-FFF2-40B4-BE49-F238E27FC236}">
              <a16:creationId xmlns:a16="http://schemas.microsoft.com/office/drawing/2014/main" id="{00000000-0008-0000-1500-0000B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2" name="Text Box 571">
          <a:extLst>
            <a:ext uri="{FF2B5EF4-FFF2-40B4-BE49-F238E27FC236}">
              <a16:creationId xmlns:a16="http://schemas.microsoft.com/office/drawing/2014/main" id="{00000000-0008-0000-1500-0000C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3" name="Text Box 572">
          <a:extLst>
            <a:ext uri="{FF2B5EF4-FFF2-40B4-BE49-F238E27FC236}">
              <a16:creationId xmlns:a16="http://schemas.microsoft.com/office/drawing/2014/main" id="{00000000-0008-0000-1500-0000C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4" name="Text Box 573">
          <a:extLst>
            <a:ext uri="{FF2B5EF4-FFF2-40B4-BE49-F238E27FC236}">
              <a16:creationId xmlns:a16="http://schemas.microsoft.com/office/drawing/2014/main" id="{00000000-0008-0000-1500-0000C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5" name="Text Box 574">
          <a:extLst>
            <a:ext uri="{FF2B5EF4-FFF2-40B4-BE49-F238E27FC236}">
              <a16:creationId xmlns:a16="http://schemas.microsoft.com/office/drawing/2014/main" id="{00000000-0008-0000-1500-0000C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6" name="Text Box 575">
          <a:extLst>
            <a:ext uri="{FF2B5EF4-FFF2-40B4-BE49-F238E27FC236}">
              <a16:creationId xmlns:a16="http://schemas.microsoft.com/office/drawing/2014/main" id="{00000000-0008-0000-1500-0000C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7" name="Text Box 576">
          <a:extLst>
            <a:ext uri="{FF2B5EF4-FFF2-40B4-BE49-F238E27FC236}">
              <a16:creationId xmlns:a16="http://schemas.microsoft.com/office/drawing/2014/main" id="{00000000-0008-0000-1500-0000C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8" name="Text Box 577">
          <a:extLst>
            <a:ext uri="{FF2B5EF4-FFF2-40B4-BE49-F238E27FC236}">
              <a16:creationId xmlns:a16="http://schemas.microsoft.com/office/drawing/2014/main" id="{00000000-0008-0000-1500-0000C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79" name="Text Box 578">
          <a:extLst>
            <a:ext uri="{FF2B5EF4-FFF2-40B4-BE49-F238E27FC236}">
              <a16:creationId xmlns:a16="http://schemas.microsoft.com/office/drawing/2014/main" id="{00000000-0008-0000-1500-0000C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0" name="Text Box 579">
          <a:extLst>
            <a:ext uri="{FF2B5EF4-FFF2-40B4-BE49-F238E27FC236}">
              <a16:creationId xmlns:a16="http://schemas.microsoft.com/office/drawing/2014/main" id="{00000000-0008-0000-1500-0000C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1" name="Text Box 580">
          <a:extLst>
            <a:ext uri="{FF2B5EF4-FFF2-40B4-BE49-F238E27FC236}">
              <a16:creationId xmlns:a16="http://schemas.microsoft.com/office/drawing/2014/main" id="{00000000-0008-0000-1500-0000C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2" name="Text Box 581">
          <a:extLst>
            <a:ext uri="{FF2B5EF4-FFF2-40B4-BE49-F238E27FC236}">
              <a16:creationId xmlns:a16="http://schemas.microsoft.com/office/drawing/2014/main" id="{00000000-0008-0000-1500-0000C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3" name="Text Box 582">
          <a:extLst>
            <a:ext uri="{FF2B5EF4-FFF2-40B4-BE49-F238E27FC236}">
              <a16:creationId xmlns:a16="http://schemas.microsoft.com/office/drawing/2014/main" id="{00000000-0008-0000-1500-0000C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4" name="Text Box 583">
          <a:extLst>
            <a:ext uri="{FF2B5EF4-FFF2-40B4-BE49-F238E27FC236}">
              <a16:creationId xmlns:a16="http://schemas.microsoft.com/office/drawing/2014/main" id="{00000000-0008-0000-1500-0000C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5" name="Text Box 584">
          <a:extLst>
            <a:ext uri="{FF2B5EF4-FFF2-40B4-BE49-F238E27FC236}">
              <a16:creationId xmlns:a16="http://schemas.microsoft.com/office/drawing/2014/main" id="{00000000-0008-0000-1500-0000C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6" name="Text Box 585">
          <a:extLst>
            <a:ext uri="{FF2B5EF4-FFF2-40B4-BE49-F238E27FC236}">
              <a16:creationId xmlns:a16="http://schemas.microsoft.com/office/drawing/2014/main" id="{00000000-0008-0000-1500-0000C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7" name="Text Box 586">
          <a:extLst>
            <a:ext uri="{FF2B5EF4-FFF2-40B4-BE49-F238E27FC236}">
              <a16:creationId xmlns:a16="http://schemas.microsoft.com/office/drawing/2014/main" id="{00000000-0008-0000-1500-0000C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8" name="Text Box 587">
          <a:extLst>
            <a:ext uri="{FF2B5EF4-FFF2-40B4-BE49-F238E27FC236}">
              <a16:creationId xmlns:a16="http://schemas.microsoft.com/office/drawing/2014/main" id="{00000000-0008-0000-1500-0000D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89" name="Text Box 588">
          <a:extLst>
            <a:ext uri="{FF2B5EF4-FFF2-40B4-BE49-F238E27FC236}">
              <a16:creationId xmlns:a16="http://schemas.microsoft.com/office/drawing/2014/main" id="{00000000-0008-0000-1500-0000D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0" name="Text Box 589">
          <a:extLst>
            <a:ext uri="{FF2B5EF4-FFF2-40B4-BE49-F238E27FC236}">
              <a16:creationId xmlns:a16="http://schemas.microsoft.com/office/drawing/2014/main" id="{00000000-0008-0000-1500-0000D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1" name="Text Box 590">
          <a:extLst>
            <a:ext uri="{FF2B5EF4-FFF2-40B4-BE49-F238E27FC236}">
              <a16:creationId xmlns:a16="http://schemas.microsoft.com/office/drawing/2014/main" id="{00000000-0008-0000-1500-0000D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2" name="Text Box 591">
          <a:extLst>
            <a:ext uri="{FF2B5EF4-FFF2-40B4-BE49-F238E27FC236}">
              <a16:creationId xmlns:a16="http://schemas.microsoft.com/office/drawing/2014/main" id="{00000000-0008-0000-1500-0000D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3" name="Text Box 592">
          <a:extLst>
            <a:ext uri="{FF2B5EF4-FFF2-40B4-BE49-F238E27FC236}">
              <a16:creationId xmlns:a16="http://schemas.microsoft.com/office/drawing/2014/main" id="{00000000-0008-0000-1500-0000D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4" name="Text Box 593">
          <a:extLst>
            <a:ext uri="{FF2B5EF4-FFF2-40B4-BE49-F238E27FC236}">
              <a16:creationId xmlns:a16="http://schemas.microsoft.com/office/drawing/2014/main" id="{00000000-0008-0000-1500-0000D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5" name="Text Box 594">
          <a:extLst>
            <a:ext uri="{FF2B5EF4-FFF2-40B4-BE49-F238E27FC236}">
              <a16:creationId xmlns:a16="http://schemas.microsoft.com/office/drawing/2014/main" id="{00000000-0008-0000-1500-0000D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6" name="Text Box 595">
          <a:extLst>
            <a:ext uri="{FF2B5EF4-FFF2-40B4-BE49-F238E27FC236}">
              <a16:creationId xmlns:a16="http://schemas.microsoft.com/office/drawing/2014/main" id="{00000000-0008-0000-1500-0000D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7" name="Text Box 596">
          <a:extLst>
            <a:ext uri="{FF2B5EF4-FFF2-40B4-BE49-F238E27FC236}">
              <a16:creationId xmlns:a16="http://schemas.microsoft.com/office/drawing/2014/main" id="{00000000-0008-0000-1500-0000D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8" name="Text Box 597">
          <a:extLst>
            <a:ext uri="{FF2B5EF4-FFF2-40B4-BE49-F238E27FC236}">
              <a16:creationId xmlns:a16="http://schemas.microsoft.com/office/drawing/2014/main" id="{00000000-0008-0000-1500-0000D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499" name="Text Box 598">
          <a:extLst>
            <a:ext uri="{FF2B5EF4-FFF2-40B4-BE49-F238E27FC236}">
              <a16:creationId xmlns:a16="http://schemas.microsoft.com/office/drawing/2014/main" id="{00000000-0008-0000-1500-0000D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0" name="Text Box 599">
          <a:extLst>
            <a:ext uri="{FF2B5EF4-FFF2-40B4-BE49-F238E27FC236}">
              <a16:creationId xmlns:a16="http://schemas.microsoft.com/office/drawing/2014/main" id="{00000000-0008-0000-1500-0000D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1" name="Text Box 600">
          <a:extLst>
            <a:ext uri="{FF2B5EF4-FFF2-40B4-BE49-F238E27FC236}">
              <a16:creationId xmlns:a16="http://schemas.microsoft.com/office/drawing/2014/main" id="{00000000-0008-0000-1500-0000D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2" name="Text Box 601">
          <a:extLst>
            <a:ext uri="{FF2B5EF4-FFF2-40B4-BE49-F238E27FC236}">
              <a16:creationId xmlns:a16="http://schemas.microsoft.com/office/drawing/2014/main" id="{00000000-0008-0000-1500-0000D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3" name="Text Box 602">
          <a:extLst>
            <a:ext uri="{FF2B5EF4-FFF2-40B4-BE49-F238E27FC236}">
              <a16:creationId xmlns:a16="http://schemas.microsoft.com/office/drawing/2014/main" id="{00000000-0008-0000-1500-0000D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4" name="Text Box 603">
          <a:extLst>
            <a:ext uri="{FF2B5EF4-FFF2-40B4-BE49-F238E27FC236}">
              <a16:creationId xmlns:a16="http://schemas.microsoft.com/office/drawing/2014/main" id="{00000000-0008-0000-1500-0000E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5" name="Text Box 604">
          <a:extLst>
            <a:ext uri="{FF2B5EF4-FFF2-40B4-BE49-F238E27FC236}">
              <a16:creationId xmlns:a16="http://schemas.microsoft.com/office/drawing/2014/main" id="{00000000-0008-0000-1500-0000E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6" name="Text Box 605">
          <a:extLst>
            <a:ext uri="{FF2B5EF4-FFF2-40B4-BE49-F238E27FC236}">
              <a16:creationId xmlns:a16="http://schemas.microsoft.com/office/drawing/2014/main" id="{00000000-0008-0000-1500-0000E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7" name="Text Box 606">
          <a:extLst>
            <a:ext uri="{FF2B5EF4-FFF2-40B4-BE49-F238E27FC236}">
              <a16:creationId xmlns:a16="http://schemas.microsoft.com/office/drawing/2014/main" id="{00000000-0008-0000-1500-0000E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8" name="Text Box 607">
          <a:extLst>
            <a:ext uri="{FF2B5EF4-FFF2-40B4-BE49-F238E27FC236}">
              <a16:creationId xmlns:a16="http://schemas.microsoft.com/office/drawing/2014/main" id="{00000000-0008-0000-1500-0000E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09" name="Text Box 608">
          <a:extLst>
            <a:ext uri="{FF2B5EF4-FFF2-40B4-BE49-F238E27FC236}">
              <a16:creationId xmlns:a16="http://schemas.microsoft.com/office/drawing/2014/main" id="{00000000-0008-0000-1500-0000E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0" name="Text Box 609">
          <a:extLst>
            <a:ext uri="{FF2B5EF4-FFF2-40B4-BE49-F238E27FC236}">
              <a16:creationId xmlns:a16="http://schemas.microsoft.com/office/drawing/2014/main" id="{00000000-0008-0000-1500-0000E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1" name="Text Box 610">
          <a:extLst>
            <a:ext uri="{FF2B5EF4-FFF2-40B4-BE49-F238E27FC236}">
              <a16:creationId xmlns:a16="http://schemas.microsoft.com/office/drawing/2014/main" id="{00000000-0008-0000-1500-0000E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2" name="Text Box 611">
          <a:extLst>
            <a:ext uri="{FF2B5EF4-FFF2-40B4-BE49-F238E27FC236}">
              <a16:creationId xmlns:a16="http://schemas.microsoft.com/office/drawing/2014/main" id="{00000000-0008-0000-1500-0000E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3" name="Text Box 612">
          <a:extLst>
            <a:ext uri="{FF2B5EF4-FFF2-40B4-BE49-F238E27FC236}">
              <a16:creationId xmlns:a16="http://schemas.microsoft.com/office/drawing/2014/main" id="{00000000-0008-0000-1500-0000E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4" name="Text Box 613">
          <a:extLst>
            <a:ext uri="{FF2B5EF4-FFF2-40B4-BE49-F238E27FC236}">
              <a16:creationId xmlns:a16="http://schemas.microsoft.com/office/drawing/2014/main" id="{00000000-0008-0000-1500-0000E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5" name="Text Box 614">
          <a:extLst>
            <a:ext uri="{FF2B5EF4-FFF2-40B4-BE49-F238E27FC236}">
              <a16:creationId xmlns:a16="http://schemas.microsoft.com/office/drawing/2014/main" id="{00000000-0008-0000-1500-0000E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6" name="Text Box 615">
          <a:extLst>
            <a:ext uri="{FF2B5EF4-FFF2-40B4-BE49-F238E27FC236}">
              <a16:creationId xmlns:a16="http://schemas.microsoft.com/office/drawing/2014/main" id="{00000000-0008-0000-1500-0000E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7" name="Text Box 616">
          <a:extLst>
            <a:ext uri="{FF2B5EF4-FFF2-40B4-BE49-F238E27FC236}">
              <a16:creationId xmlns:a16="http://schemas.microsoft.com/office/drawing/2014/main" id="{00000000-0008-0000-1500-0000E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8" name="Text Box 617">
          <a:extLst>
            <a:ext uri="{FF2B5EF4-FFF2-40B4-BE49-F238E27FC236}">
              <a16:creationId xmlns:a16="http://schemas.microsoft.com/office/drawing/2014/main" id="{00000000-0008-0000-1500-0000E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19" name="Text Box 618">
          <a:extLst>
            <a:ext uri="{FF2B5EF4-FFF2-40B4-BE49-F238E27FC236}">
              <a16:creationId xmlns:a16="http://schemas.microsoft.com/office/drawing/2014/main" id="{00000000-0008-0000-1500-0000E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0" name="Text Box 619">
          <a:extLst>
            <a:ext uri="{FF2B5EF4-FFF2-40B4-BE49-F238E27FC236}">
              <a16:creationId xmlns:a16="http://schemas.microsoft.com/office/drawing/2014/main" id="{00000000-0008-0000-1500-0000F0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1" name="Text Box 620">
          <a:extLst>
            <a:ext uri="{FF2B5EF4-FFF2-40B4-BE49-F238E27FC236}">
              <a16:creationId xmlns:a16="http://schemas.microsoft.com/office/drawing/2014/main" id="{00000000-0008-0000-1500-0000F1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2" name="Text Box 621">
          <a:extLst>
            <a:ext uri="{FF2B5EF4-FFF2-40B4-BE49-F238E27FC236}">
              <a16:creationId xmlns:a16="http://schemas.microsoft.com/office/drawing/2014/main" id="{00000000-0008-0000-1500-0000F2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3" name="Text Box 622">
          <a:extLst>
            <a:ext uri="{FF2B5EF4-FFF2-40B4-BE49-F238E27FC236}">
              <a16:creationId xmlns:a16="http://schemas.microsoft.com/office/drawing/2014/main" id="{00000000-0008-0000-1500-0000F3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4" name="Text Box 623">
          <a:extLst>
            <a:ext uri="{FF2B5EF4-FFF2-40B4-BE49-F238E27FC236}">
              <a16:creationId xmlns:a16="http://schemas.microsoft.com/office/drawing/2014/main" id="{00000000-0008-0000-1500-0000F4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5" name="Text Box 624">
          <a:extLst>
            <a:ext uri="{FF2B5EF4-FFF2-40B4-BE49-F238E27FC236}">
              <a16:creationId xmlns:a16="http://schemas.microsoft.com/office/drawing/2014/main" id="{00000000-0008-0000-1500-0000F5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6" name="Text Box 625">
          <a:extLst>
            <a:ext uri="{FF2B5EF4-FFF2-40B4-BE49-F238E27FC236}">
              <a16:creationId xmlns:a16="http://schemas.microsoft.com/office/drawing/2014/main" id="{00000000-0008-0000-1500-0000F6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7" name="Text Box 626">
          <a:extLst>
            <a:ext uri="{FF2B5EF4-FFF2-40B4-BE49-F238E27FC236}">
              <a16:creationId xmlns:a16="http://schemas.microsoft.com/office/drawing/2014/main" id="{00000000-0008-0000-1500-0000F7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8" name="Text Box 627">
          <a:extLst>
            <a:ext uri="{FF2B5EF4-FFF2-40B4-BE49-F238E27FC236}">
              <a16:creationId xmlns:a16="http://schemas.microsoft.com/office/drawing/2014/main" id="{00000000-0008-0000-1500-0000F8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29" name="Text Box 628">
          <a:extLst>
            <a:ext uri="{FF2B5EF4-FFF2-40B4-BE49-F238E27FC236}">
              <a16:creationId xmlns:a16="http://schemas.microsoft.com/office/drawing/2014/main" id="{00000000-0008-0000-1500-0000F9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0" name="Text Box 629">
          <a:extLst>
            <a:ext uri="{FF2B5EF4-FFF2-40B4-BE49-F238E27FC236}">
              <a16:creationId xmlns:a16="http://schemas.microsoft.com/office/drawing/2014/main" id="{00000000-0008-0000-1500-0000FA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1" name="Text Box 630">
          <a:extLst>
            <a:ext uri="{FF2B5EF4-FFF2-40B4-BE49-F238E27FC236}">
              <a16:creationId xmlns:a16="http://schemas.microsoft.com/office/drawing/2014/main" id="{00000000-0008-0000-1500-0000FB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2" name="Text Box 631">
          <a:extLst>
            <a:ext uri="{FF2B5EF4-FFF2-40B4-BE49-F238E27FC236}">
              <a16:creationId xmlns:a16="http://schemas.microsoft.com/office/drawing/2014/main" id="{00000000-0008-0000-1500-0000FC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3" name="Text Box 632">
          <a:extLst>
            <a:ext uri="{FF2B5EF4-FFF2-40B4-BE49-F238E27FC236}">
              <a16:creationId xmlns:a16="http://schemas.microsoft.com/office/drawing/2014/main" id="{00000000-0008-0000-1500-0000FD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4" name="Text Box 633">
          <a:extLst>
            <a:ext uri="{FF2B5EF4-FFF2-40B4-BE49-F238E27FC236}">
              <a16:creationId xmlns:a16="http://schemas.microsoft.com/office/drawing/2014/main" id="{00000000-0008-0000-1500-0000FE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5" name="Text Box 634">
          <a:extLst>
            <a:ext uri="{FF2B5EF4-FFF2-40B4-BE49-F238E27FC236}">
              <a16:creationId xmlns:a16="http://schemas.microsoft.com/office/drawing/2014/main" id="{00000000-0008-0000-1500-0000FF05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6" name="Text Box 635">
          <a:extLst>
            <a:ext uri="{FF2B5EF4-FFF2-40B4-BE49-F238E27FC236}">
              <a16:creationId xmlns:a16="http://schemas.microsoft.com/office/drawing/2014/main" id="{00000000-0008-0000-1500-00000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7" name="Text Box 636">
          <a:extLst>
            <a:ext uri="{FF2B5EF4-FFF2-40B4-BE49-F238E27FC236}">
              <a16:creationId xmlns:a16="http://schemas.microsoft.com/office/drawing/2014/main" id="{00000000-0008-0000-1500-00000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8" name="Text Box 637">
          <a:extLst>
            <a:ext uri="{FF2B5EF4-FFF2-40B4-BE49-F238E27FC236}">
              <a16:creationId xmlns:a16="http://schemas.microsoft.com/office/drawing/2014/main" id="{00000000-0008-0000-1500-00000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39" name="Text Box 638">
          <a:extLst>
            <a:ext uri="{FF2B5EF4-FFF2-40B4-BE49-F238E27FC236}">
              <a16:creationId xmlns:a16="http://schemas.microsoft.com/office/drawing/2014/main" id="{00000000-0008-0000-1500-00000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0" name="Text Box 639">
          <a:extLst>
            <a:ext uri="{FF2B5EF4-FFF2-40B4-BE49-F238E27FC236}">
              <a16:creationId xmlns:a16="http://schemas.microsoft.com/office/drawing/2014/main" id="{00000000-0008-0000-1500-00000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1" name="Text Box 640">
          <a:extLst>
            <a:ext uri="{FF2B5EF4-FFF2-40B4-BE49-F238E27FC236}">
              <a16:creationId xmlns:a16="http://schemas.microsoft.com/office/drawing/2014/main" id="{00000000-0008-0000-1500-00000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2" name="Text Box 641">
          <a:extLst>
            <a:ext uri="{FF2B5EF4-FFF2-40B4-BE49-F238E27FC236}">
              <a16:creationId xmlns:a16="http://schemas.microsoft.com/office/drawing/2014/main" id="{00000000-0008-0000-1500-00000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3" name="Text Box 642">
          <a:extLst>
            <a:ext uri="{FF2B5EF4-FFF2-40B4-BE49-F238E27FC236}">
              <a16:creationId xmlns:a16="http://schemas.microsoft.com/office/drawing/2014/main" id="{00000000-0008-0000-1500-00000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4" name="Text Box 643">
          <a:extLst>
            <a:ext uri="{FF2B5EF4-FFF2-40B4-BE49-F238E27FC236}">
              <a16:creationId xmlns:a16="http://schemas.microsoft.com/office/drawing/2014/main" id="{00000000-0008-0000-1500-00000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5" name="Text Box 644">
          <a:extLst>
            <a:ext uri="{FF2B5EF4-FFF2-40B4-BE49-F238E27FC236}">
              <a16:creationId xmlns:a16="http://schemas.microsoft.com/office/drawing/2014/main" id="{00000000-0008-0000-1500-00000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6" name="Text Box 645">
          <a:extLst>
            <a:ext uri="{FF2B5EF4-FFF2-40B4-BE49-F238E27FC236}">
              <a16:creationId xmlns:a16="http://schemas.microsoft.com/office/drawing/2014/main" id="{00000000-0008-0000-1500-00000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7" name="Text Box 646">
          <a:extLst>
            <a:ext uri="{FF2B5EF4-FFF2-40B4-BE49-F238E27FC236}">
              <a16:creationId xmlns:a16="http://schemas.microsoft.com/office/drawing/2014/main" id="{00000000-0008-0000-1500-00000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8" name="Text Box 647">
          <a:extLst>
            <a:ext uri="{FF2B5EF4-FFF2-40B4-BE49-F238E27FC236}">
              <a16:creationId xmlns:a16="http://schemas.microsoft.com/office/drawing/2014/main" id="{00000000-0008-0000-1500-00000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49" name="Text Box 648">
          <a:extLst>
            <a:ext uri="{FF2B5EF4-FFF2-40B4-BE49-F238E27FC236}">
              <a16:creationId xmlns:a16="http://schemas.microsoft.com/office/drawing/2014/main" id="{00000000-0008-0000-1500-00000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0" name="Text Box 649">
          <a:extLst>
            <a:ext uri="{FF2B5EF4-FFF2-40B4-BE49-F238E27FC236}">
              <a16:creationId xmlns:a16="http://schemas.microsoft.com/office/drawing/2014/main" id="{00000000-0008-0000-1500-00000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1" name="Text Box 650">
          <a:extLst>
            <a:ext uri="{FF2B5EF4-FFF2-40B4-BE49-F238E27FC236}">
              <a16:creationId xmlns:a16="http://schemas.microsoft.com/office/drawing/2014/main" id="{00000000-0008-0000-1500-00000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2" name="Text Box 651">
          <a:extLst>
            <a:ext uri="{FF2B5EF4-FFF2-40B4-BE49-F238E27FC236}">
              <a16:creationId xmlns:a16="http://schemas.microsoft.com/office/drawing/2014/main" id="{00000000-0008-0000-1500-00001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3" name="Text Box 652">
          <a:extLst>
            <a:ext uri="{FF2B5EF4-FFF2-40B4-BE49-F238E27FC236}">
              <a16:creationId xmlns:a16="http://schemas.microsoft.com/office/drawing/2014/main" id="{00000000-0008-0000-1500-00001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4" name="Text Box 653">
          <a:extLst>
            <a:ext uri="{FF2B5EF4-FFF2-40B4-BE49-F238E27FC236}">
              <a16:creationId xmlns:a16="http://schemas.microsoft.com/office/drawing/2014/main" id="{00000000-0008-0000-1500-00001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5" name="Text Box 654">
          <a:extLst>
            <a:ext uri="{FF2B5EF4-FFF2-40B4-BE49-F238E27FC236}">
              <a16:creationId xmlns:a16="http://schemas.microsoft.com/office/drawing/2014/main" id="{00000000-0008-0000-1500-00001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6" name="Text Box 655">
          <a:extLst>
            <a:ext uri="{FF2B5EF4-FFF2-40B4-BE49-F238E27FC236}">
              <a16:creationId xmlns:a16="http://schemas.microsoft.com/office/drawing/2014/main" id="{00000000-0008-0000-1500-00001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7" name="Text Box 656">
          <a:extLst>
            <a:ext uri="{FF2B5EF4-FFF2-40B4-BE49-F238E27FC236}">
              <a16:creationId xmlns:a16="http://schemas.microsoft.com/office/drawing/2014/main" id="{00000000-0008-0000-1500-00001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8" name="Text Box 657">
          <a:extLst>
            <a:ext uri="{FF2B5EF4-FFF2-40B4-BE49-F238E27FC236}">
              <a16:creationId xmlns:a16="http://schemas.microsoft.com/office/drawing/2014/main" id="{00000000-0008-0000-1500-00001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59" name="Text Box 658">
          <a:extLst>
            <a:ext uri="{FF2B5EF4-FFF2-40B4-BE49-F238E27FC236}">
              <a16:creationId xmlns:a16="http://schemas.microsoft.com/office/drawing/2014/main" id="{00000000-0008-0000-1500-00001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0" name="Text Box 659">
          <a:extLst>
            <a:ext uri="{FF2B5EF4-FFF2-40B4-BE49-F238E27FC236}">
              <a16:creationId xmlns:a16="http://schemas.microsoft.com/office/drawing/2014/main" id="{00000000-0008-0000-1500-00001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1" name="Text Box 660">
          <a:extLst>
            <a:ext uri="{FF2B5EF4-FFF2-40B4-BE49-F238E27FC236}">
              <a16:creationId xmlns:a16="http://schemas.microsoft.com/office/drawing/2014/main" id="{00000000-0008-0000-1500-00001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2" name="Text Box 661">
          <a:extLst>
            <a:ext uri="{FF2B5EF4-FFF2-40B4-BE49-F238E27FC236}">
              <a16:creationId xmlns:a16="http://schemas.microsoft.com/office/drawing/2014/main" id="{00000000-0008-0000-1500-00001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3" name="Text Box 662">
          <a:extLst>
            <a:ext uri="{FF2B5EF4-FFF2-40B4-BE49-F238E27FC236}">
              <a16:creationId xmlns:a16="http://schemas.microsoft.com/office/drawing/2014/main" id="{00000000-0008-0000-1500-00001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4" name="Text Box 663">
          <a:extLst>
            <a:ext uri="{FF2B5EF4-FFF2-40B4-BE49-F238E27FC236}">
              <a16:creationId xmlns:a16="http://schemas.microsoft.com/office/drawing/2014/main" id="{00000000-0008-0000-1500-00001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5" name="Text Box 664">
          <a:extLst>
            <a:ext uri="{FF2B5EF4-FFF2-40B4-BE49-F238E27FC236}">
              <a16:creationId xmlns:a16="http://schemas.microsoft.com/office/drawing/2014/main" id="{00000000-0008-0000-1500-00001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6" name="Text Box 665">
          <a:extLst>
            <a:ext uri="{FF2B5EF4-FFF2-40B4-BE49-F238E27FC236}">
              <a16:creationId xmlns:a16="http://schemas.microsoft.com/office/drawing/2014/main" id="{00000000-0008-0000-1500-00001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7" name="Text Box 666">
          <a:extLst>
            <a:ext uri="{FF2B5EF4-FFF2-40B4-BE49-F238E27FC236}">
              <a16:creationId xmlns:a16="http://schemas.microsoft.com/office/drawing/2014/main" id="{00000000-0008-0000-1500-00001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8" name="Text Box 667">
          <a:extLst>
            <a:ext uri="{FF2B5EF4-FFF2-40B4-BE49-F238E27FC236}">
              <a16:creationId xmlns:a16="http://schemas.microsoft.com/office/drawing/2014/main" id="{00000000-0008-0000-1500-00002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69" name="Text Box 668">
          <a:extLst>
            <a:ext uri="{FF2B5EF4-FFF2-40B4-BE49-F238E27FC236}">
              <a16:creationId xmlns:a16="http://schemas.microsoft.com/office/drawing/2014/main" id="{00000000-0008-0000-1500-00002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0" name="Text Box 669">
          <a:extLst>
            <a:ext uri="{FF2B5EF4-FFF2-40B4-BE49-F238E27FC236}">
              <a16:creationId xmlns:a16="http://schemas.microsoft.com/office/drawing/2014/main" id="{00000000-0008-0000-1500-00002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1" name="Text Box 670">
          <a:extLst>
            <a:ext uri="{FF2B5EF4-FFF2-40B4-BE49-F238E27FC236}">
              <a16:creationId xmlns:a16="http://schemas.microsoft.com/office/drawing/2014/main" id="{00000000-0008-0000-1500-00002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2" name="Text Box 671">
          <a:extLst>
            <a:ext uri="{FF2B5EF4-FFF2-40B4-BE49-F238E27FC236}">
              <a16:creationId xmlns:a16="http://schemas.microsoft.com/office/drawing/2014/main" id="{00000000-0008-0000-1500-00002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3" name="Text Box 672">
          <a:extLst>
            <a:ext uri="{FF2B5EF4-FFF2-40B4-BE49-F238E27FC236}">
              <a16:creationId xmlns:a16="http://schemas.microsoft.com/office/drawing/2014/main" id="{00000000-0008-0000-1500-00002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4" name="Text Box 673">
          <a:extLst>
            <a:ext uri="{FF2B5EF4-FFF2-40B4-BE49-F238E27FC236}">
              <a16:creationId xmlns:a16="http://schemas.microsoft.com/office/drawing/2014/main" id="{00000000-0008-0000-1500-00002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5" name="Text Box 674">
          <a:extLst>
            <a:ext uri="{FF2B5EF4-FFF2-40B4-BE49-F238E27FC236}">
              <a16:creationId xmlns:a16="http://schemas.microsoft.com/office/drawing/2014/main" id="{00000000-0008-0000-1500-00002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6" name="Text Box 675">
          <a:extLst>
            <a:ext uri="{FF2B5EF4-FFF2-40B4-BE49-F238E27FC236}">
              <a16:creationId xmlns:a16="http://schemas.microsoft.com/office/drawing/2014/main" id="{00000000-0008-0000-1500-00002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7" name="Text Box 676">
          <a:extLst>
            <a:ext uri="{FF2B5EF4-FFF2-40B4-BE49-F238E27FC236}">
              <a16:creationId xmlns:a16="http://schemas.microsoft.com/office/drawing/2014/main" id="{00000000-0008-0000-1500-00002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8" name="Text Box 677">
          <a:extLst>
            <a:ext uri="{FF2B5EF4-FFF2-40B4-BE49-F238E27FC236}">
              <a16:creationId xmlns:a16="http://schemas.microsoft.com/office/drawing/2014/main" id="{00000000-0008-0000-1500-00002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79" name="Text Box 678">
          <a:extLst>
            <a:ext uri="{FF2B5EF4-FFF2-40B4-BE49-F238E27FC236}">
              <a16:creationId xmlns:a16="http://schemas.microsoft.com/office/drawing/2014/main" id="{00000000-0008-0000-1500-00002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0" name="Text Box 679">
          <a:extLst>
            <a:ext uri="{FF2B5EF4-FFF2-40B4-BE49-F238E27FC236}">
              <a16:creationId xmlns:a16="http://schemas.microsoft.com/office/drawing/2014/main" id="{00000000-0008-0000-1500-00002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1" name="Text Box 680">
          <a:extLst>
            <a:ext uri="{FF2B5EF4-FFF2-40B4-BE49-F238E27FC236}">
              <a16:creationId xmlns:a16="http://schemas.microsoft.com/office/drawing/2014/main" id="{00000000-0008-0000-1500-00002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2" name="Text Box 681">
          <a:extLst>
            <a:ext uri="{FF2B5EF4-FFF2-40B4-BE49-F238E27FC236}">
              <a16:creationId xmlns:a16="http://schemas.microsoft.com/office/drawing/2014/main" id="{00000000-0008-0000-1500-00002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3" name="Text Box 682">
          <a:extLst>
            <a:ext uri="{FF2B5EF4-FFF2-40B4-BE49-F238E27FC236}">
              <a16:creationId xmlns:a16="http://schemas.microsoft.com/office/drawing/2014/main" id="{00000000-0008-0000-1500-00002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4" name="Text Box 683">
          <a:extLst>
            <a:ext uri="{FF2B5EF4-FFF2-40B4-BE49-F238E27FC236}">
              <a16:creationId xmlns:a16="http://schemas.microsoft.com/office/drawing/2014/main" id="{00000000-0008-0000-1500-00003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5" name="Text Box 684">
          <a:extLst>
            <a:ext uri="{FF2B5EF4-FFF2-40B4-BE49-F238E27FC236}">
              <a16:creationId xmlns:a16="http://schemas.microsoft.com/office/drawing/2014/main" id="{00000000-0008-0000-1500-00003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6" name="Text Box 685">
          <a:extLst>
            <a:ext uri="{FF2B5EF4-FFF2-40B4-BE49-F238E27FC236}">
              <a16:creationId xmlns:a16="http://schemas.microsoft.com/office/drawing/2014/main" id="{00000000-0008-0000-1500-00003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7" name="Text Box 686">
          <a:extLst>
            <a:ext uri="{FF2B5EF4-FFF2-40B4-BE49-F238E27FC236}">
              <a16:creationId xmlns:a16="http://schemas.microsoft.com/office/drawing/2014/main" id="{00000000-0008-0000-1500-00003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8" name="Text Box 687">
          <a:extLst>
            <a:ext uri="{FF2B5EF4-FFF2-40B4-BE49-F238E27FC236}">
              <a16:creationId xmlns:a16="http://schemas.microsoft.com/office/drawing/2014/main" id="{00000000-0008-0000-1500-00003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89" name="Text Box 688">
          <a:extLst>
            <a:ext uri="{FF2B5EF4-FFF2-40B4-BE49-F238E27FC236}">
              <a16:creationId xmlns:a16="http://schemas.microsoft.com/office/drawing/2014/main" id="{00000000-0008-0000-1500-00003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0" name="Text Box 689">
          <a:extLst>
            <a:ext uri="{FF2B5EF4-FFF2-40B4-BE49-F238E27FC236}">
              <a16:creationId xmlns:a16="http://schemas.microsoft.com/office/drawing/2014/main" id="{00000000-0008-0000-1500-00003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1" name="Text Box 690">
          <a:extLst>
            <a:ext uri="{FF2B5EF4-FFF2-40B4-BE49-F238E27FC236}">
              <a16:creationId xmlns:a16="http://schemas.microsoft.com/office/drawing/2014/main" id="{00000000-0008-0000-1500-00003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2" name="Text Box 691">
          <a:extLst>
            <a:ext uri="{FF2B5EF4-FFF2-40B4-BE49-F238E27FC236}">
              <a16:creationId xmlns:a16="http://schemas.microsoft.com/office/drawing/2014/main" id="{00000000-0008-0000-1500-00003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3" name="Text Box 692">
          <a:extLst>
            <a:ext uri="{FF2B5EF4-FFF2-40B4-BE49-F238E27FC236}">
              <a16:creationId xmlns:a16="http://schemas.microsoft.com/office/drawing/2014/main" id="{00000000-0008-0000-1500-00003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4" name="Text Box 693">
          <a:extLst>
            <a:ext uri="{FF2B5EF4-FFF2-40B4-BE49-F238E27FC236}">
              <a16:creationId xmlns:a16="http://schemas.microsoft.com/office/drawing/2014/main" id="{00000000-0008-0000-1500-00003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5" name="Text Box 694">
          <a:extLst>
            <a:ext uri="{FF2B5EF4-FFF2-40B4-BE49-F238E27FC236}">
              <a16:creationId xmlns:a16="http://schemas.microsoft.com/office/drawing/2014/main" id="{00000000-0008-0000-1500-00003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6" name="Text Box 695">
          <a:extLst>
            <a:ext uri="{FF2B5EF4-FFF2-40B4-BE49-F238E27FC236}">
              <a16:creationId xmlns:a16="http://schemas.microsoft.com/office/drawing/2014/main" id="{00000000-0008-0000-1500-00003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7" name="Text Box 696">
          <a:extLst>
            <a:ext uri="{FF2B5EF4-FFF2-40B4-BE49-F238E27FC236}">
              <a16:creationId xmlns:a16="http://schemas.microsoft.com/office/drawing/2014/main" id="{00000000-0008-0000-1500-00003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8" name="Text Box 697">
          <a:extLst>
            <a:ext uri="{FF2B5EF4-FFF2-40B4-BE49-F238E27FC236}">
              <a16:creationId xmlns:a16="http://schemas.microsoft.com/office/drawing/2014/main" id="{00000000-0008-0000-1500-00003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599" name="Text Box 698">
          <a:extLst>
            <a:ext uri="{FF2B5EF4-FFF2-40B4-BE49-F238E27FC236}">
              <a16:creationId xmlns:a16="http://schemas.microsoft.com/office/drawing/2014/main" id="{00000000-0008-0000-1500-00003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0" name="Text Box 699">
          <a:extLst>
            <a:ext uri="{FF2B5EF4-FFF2-40B4-BE49-F238E27FC236}">
              <a16:creationId xmlns:a16="http://schemas.microsoft.com/office/drawing/2014/main" id="{00000000-0008-0000-1500-00004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1" name="Text Box 700">
          <a:extLst>
            <a:ext uri="{FF2B5EF4-FFF2-40B4-BE49-F238E27FC236}">
              <a16:creationId xmlns:a16="http://schemas.microsoft.com/office/drawing/2014/main" id="{00000000-0008-0000-1500-00004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2" name="Text Box 701">
          <a:extLst>
            <a:ext uri="{FF2B5EF4-FFF2-40B4-BE49-F238E27FC236}">
              <a16:creationId xmlns:a16="http://schemas.microsoft.com/office/drawing/2014/main" id="{00000000-0008-0000-1500-00004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3" name="Text Box 702">
          <a:extLst>
            <a:ext uri="{FF2B5EF4-FFF2-40B4-BE49-F238E27FC236}">
              <a16:creationId xmlns:a16="http://schemas.microsoft.com/office/drawing/2014/main" id="{00000000-0008-0000-1500-00004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4" name="Text Box 703">
          <a:extLst>
            <a:ext uri="{FF2B5EF4-FFF2-40B4-BE49-F238E27FC236}">
              <a16:creationId xmlns:a16="http://schemas.microsoft.com/office/drawing/2014/main" id="{00000000-0008-0000-1500-00004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5" name="Text Box 704">
          <a:extLst>
            <a:ext uri="{FF2B5EF4-FFF2-40B4-BE49-F238E27FC236}">
              <a16:creationId xmlns:a16="http://schemas.microsoft.com/office/drawing/2014/main" id="{00000000-0008-0000-1500-00004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6" name="Text Box 705">
          <a:extLst>
            <a:ext uri="{FF2B5EF4-FFF2-40B4-BE49-F238E27FC236}">
              <a16:creationId xmlns:a16="http://schemas.microsoft.com/office/drawing/2014/main" id="{00000000-0008-0000-1500-00004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7" name="Text Box 706">
          <a:extLst>
            <a:ext uri="{FF2B5EF4-FFF2-40B4-BE49-F238E27FC236}">
              <a16:creationId xmlns:a16="http://schemas.microsoft.com/office/drawing/2014/main" id="{00000000-0008-0000-1500-00004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8" name="Text Box 707">
          <a:extLst>
            <a:ext uri="{FF2B5EF4-FFF2-40B4-BE49-F238E27FC236}">
              <a16:creationId xmlns:a16="http://schemas.microsoft.com/office/drawing/2014/main" id="{00000000-0008-0000-1500-00004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09" name="Text Box 708">
          <a:extLst>
            <a:ext uri="{FF2B5EF4-FFF2-40B4-BE49-F238E27FC236}">
              <a16:creationId xmlns:a16="http://schemas.microsoft.com/office/drawing/2014/main" id="{00000000-0008-0000-1500-00004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0" name="Text Box 709">
          <a:extLst>
            <a:ext uri="{FF2B5EF4-FFF2-40B4-BE49-F238E27FC236}">
              <a16:creationId xmlns:a16="http://schemas.microsoft.com/office/drawing/2014/main" id="{00000000-0008-0000-1500-00004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1" name="Text Box 710">
          <a:extLst>
            <a:ext uri="{FF2B5EF4-FFF2-40B4-BE49-F238E27FC236}">
              <a16:creationId xmlns:a16="http://schemas.microsoft.com/office/drawing/2014/main" id="{00000000-0008-0000-1500-00004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2" name="Text Box 711">
          <a:extLst>
            <a:ext uri="{FF2B5EF4-FFF2-40B4-BE49-F238E27FC236}">
              <a16:creationId xmlns:a16="http://schemas.microsoft.com/office/drawing/2014/main" id="{00000000-0008-0000-1500-00004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3" name="Text Box 712">
          <a:extLst>
            <a:ext uri="{FF2B5EF4-FFF2-40B4-BE49-F238E27FC236}">
              <a16:creationId xmlns:a16="http://schemas.microsoft.com/office/drawing/2014/main" id="{00000000-0008-0000-1500-00004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4" name="Text Box 713">
          <a:extLst>
            <a:ext uri="{FF2B5EF4-FFF2-40B4-BE49-F238E27FC236}">
              <a16:creationId xmlns:a16="http://schemas.microsoft.com/office/drawing/2014/main" id="{00000000-0008-0000-1500-00004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5" name="Text Box 714">
          <a:extLst>
            <a:ext uri="{FF2B5EF4-FFF2-40B4-BE49-F238E27FC236}">
              <a16:creationId xmlns:a16="http://schemas.microsoft.com/office/drawing/2014/main" id="{00000000-0008-0000-1500-00004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6" name="Text Box 715">
          <a:extLst>
            <a:ext uri="{FF2B5EF4-FFF2-40B4-BE49-F238E27FC236}">
              <a16:creationId xmlns:a16="http://schemas.microsoft.com/office/drawing/2014/main" id="{00000000-0008-0000-1500-00005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7" name="Text Box 716">
          <a:extLst>
            <a:ext uri="{FF2B5EF4-FFF2-40B4-BE49-F238E27FC236}">
              <a16:creationId xmlns:a16="http://schemas.microsoft.com/office/drawing/2014/main" id="{00000000-0008-0000-1500-00005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8" name="Text Box 717">
          <a:extLst>
            <a:ext uri="{FF2B5EF4-FFF2-40B4-BE49-F238E27FC236}">
              <a16:creationId xmlns:a16="http://schemas.microsoft.com/office/drawing/2014/main" id="{00000000-0008-0000-1500-00005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19" name="Text Box 718">
          <a:extLst>
            <a:ext uri="{FF2B5EF4-FFF2-40B4-BE49-F238E27FC236}">
              <a16:creationId xmlns:a16="http://schemas.microsoft.com/office/drawing/2014/main" id="{00000000-0008-0000-1500-00005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0" name="Text Box 719">
          <a:extLst>
            <a:ext uri="{FF2B5EF4-FFF2-40B4-BE49-F238E27FC236}">
              <a16:creationId xmlns:a16="http://schemas.microsoft.com/office/drawing/2014/main" id="{00000000-0008-0000-1500-00005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1" name="Text Box 720">
          <a:extLst>
            <a:ext uri="{FF2B5EF4-FFF2-40B4-BE49-F238E27FC236}">
              <a16:creationId xmlns:a16="http://schemas.microsoft.com/office/drawing/2014/main" id="{00000000-0008-0000-1500-00005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2" name="Text Box 721">
          <a:extLst>
            <a:ext uri="{FF2B5EF4-FFF2-40B4-BE49-F238E27FC236}">
              <a16:creationId xmlns:a16="http://schemas.microsoft.com/office/drawing/2014/main" id="{00000000-0008-0000-1500-00005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3" name="Text Box 722">
          <a:extLst>
            <a:ext uri="{FF2B5EF4-FFF2-40B4-BE49-F238E27FC236}">
              <a16:creationId xmlns:a16="http://schemas.microsoft.com/office/drawing/2014/main" id="{00000000-0008-0000-1500-00005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4" name="Text Box 723">
          <a:extLst>
            <a:ext uri="{FF2B5EF4-FFF2-40B4-BE49-F238E27FC236}">
              <a16:creationId xmlns:a16="http://schemas.microsoft.com/office/drawing/2014/main" id="{00000000-0008-0000-1500-00005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5" name="Text Box 724">
          <a:extLst>
            <a:ext uri="{FF2B5EF4-FFF2-40B4-BE49-F238E27FC236}">
              <a16:creationId xmlns:a16="http://schemas.microsoft.com/office/drawing/2014/main" id="{00000000-0008-0000-1500-00005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6" name="Text Box 725">
          <a:extLst>
            <a:ext uri="{FF2B5EF4-FFF2-40B4-BE49-F238E27FC236}">
              <a16:creationId xmlns:a16="http://schemas.microsoft.com/office/drawing/2014/main" id="{00000000-0008-0000-1500-00005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7" name="Text Box 726">
          <a:extLst>
            <a:ext uri="{FF2B5EF4-FFF2-40B4-BE49-F238E27FC236}">
              <a16:creationId xmlns:a16="http://schemas.microsoft.com/office/drawing/2014/main" id="{00000000-0008-0000-1500-00005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8" name="Text Box 727">
          <a:extLst>
            <a:ext uri="{FF2B5EF4-FFF2-40B4-BE49-F238E27FC236}">
              <a16:creationId xmlns:a16="http://schemas.microsoft.com/office/drawing/2014/main" id="{00000000-0008-0000-1500-00005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29" name="Text Box 728">
          <a:extLst>
            <a:ext uri="{FF2B5EF4-FFF2-40B4-BE49-F238E27FC236}">
              <a16:creationId xmlns:a16="http://schemas.microsoft.com/office/drawing/2014/main" id="{00000000-0008-0000-1500-00005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0" name="Text Box 729">
          <a:extLst>
            <a:ext uri="{FF2B5EF4-FFF2-40B4-BE49-F238E27FC236}">
              <a16:creationId xmlns:a16="http://schemas.microsoft.com/office/drawing/2014/main" id="{00000000-0008-0000-1500-00005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1" name="Text Box 730">
          <a:extLst>
            <a:ext uri="{FF2B5EF4-FFF2-40B4-BE49-F238E27FC236}">
              <a16:creationId xmlns:a16="http://schemas.microsoft.com/office/drawing/2014/main" id="{00000000-0008-0000-1500-00005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2" name="Text Box 731">
          <a:extLst>
            <a:ext uri="{FF2B5EF4-FFF2-40B4-BE49-F238E27FC236}">
              <a16:creationId xmlns:a16="http://schemas.microsoft.com/office/drawing/2014/main" id="{00000000-0008-0000-1500-00006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3" name="Text Box 732">
          <a:extLst>
            <a:ext uri="{FF2B5EF4-FFF2-40B4-BE49-F238E27FC236}">
              <a16:creationId xmlns:a16="http://schemas.microsoft.com/office/drawing/2014/main" id="{00000000-0008-0000-1500-00006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4" name="Text Box 733">
          <a:extLst>
            <a:ext uri="{FF2B5EF4-FFF2-40B4-BE49-F238E27FC236}">
              <a16:creationId xmlns:a16="http://schemas.microsoft.com/office/drawing/2014/main" id="{00000000-0008-0000-1500-00006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5" name="Text Box 734">
          <a:extLst>
            <a:ext uri="{FF2B5EF4-FFF2-40B4-BE49-F238E27FC236}">
              <a16:creationId xmlns:a16="http://schemas.microsoft.com/office/drawing/2014/main" id="{00000000-0008-0000-1500-00006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6" name="Text Box 735">
          <a:extLst>
            <a:ext uri="{FF2B5EF4-FFF2-40B4-BE49-F238E27FC236}">
              <a16:creationId xmlns:a16="http://schemas.microsoft.com/office/drawing/2014/main" id="{00000000-0008-0000-1500-00006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7" name="Text Box 736">
          <a:extLst>
            <a:ext uri="{FF2B5EF4-FFF2-40B4-BE49-F238E27FC236}">
              <a16:creationId xmlns:a16="http://schemas.microsoft.com/office/drawing/2014/main" id="{00000000-0008-0000-1500-00006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8" name="Text Box 737">
          <a:extLst>
            <a:ext uri="{FF2B5EF4-FFF2-40B4-BE49-F238E27FC236}">
              <a16:creationId xmlns:a16="http://schemas.microsoft.com/office/drawing/2014/main" id="{00000000-0008-0000-1500-00006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39" name="Text Box 738">
          <a:extLst>
            <a:ext uri="{FF2B5EF4-FFF2-40B4-BE49-F238E27FC236}">
              <a16:creationId xmlns:a16="http://schemas.microsoft.com/office/drawing/2014/main" id="{00000000-0008-0000-1500-00006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0" name="Text Box 739">
          <a:extLst>
            <a:ext uri="{FF2B5EF4-FFF2-40B4-BE49-F238E27FC236}">
              <a16:creationId xmlns:a16="http://schemas.microsoft.com/office/drawing/2014/main" id="{00000000-0008-0000-1500-00006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1" name="Text Box 740">
          <a:extLst>
            <a:ext uri="{FF2B5EF4-FFF2-40B4-BE49-F238E27FC236}">
              <a16:creationId xmlns:a16="http://schemas.microsoft.com/office/drawing/2014/main" id="{00000000-0008-0000-1500-00006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2" name="Text Box 741">
          <a:extLst>
            <a:ext uri="{FF2B5EF4-FFF2-40B4-BE49-F238E27FC236}">
              <a16:creationId xmlns:a16="http://schemas.microsoft.com/office/drawing/2014/main" id="{00000000-0008-0000-1500-00006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3" name="Text Box 742">
          <a:extLst>
            <a:ext uri="{FF2B5EF4-FFF2-40B4-BE49-F238E27FC236}">
              <a16:creationId xmlns:a16="http://schemas.microsoft.com/office/drawing/2014/main" id="{00000000-0008-0000-1500-00006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4" name="Text Box 743">
          <a:extLst>
            <a:ext uri="{FF2B5EF4-FFF2-40B4-BE49-F238E27FC236}">
              <a16:creationId xmlns:a16="http://schemas.microsoft.com/office/drawing/2014/main" id="{00000000-0008-0000-1500-00006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5" name="Text Box 744">
          <a:extLst>
            <a:ext uri="{FF2B5EF4-FFF2-40B4-BE49-F238E27FC236}">
              <a16:creationId xmlns:a16="http://schemas.microsoft.com/office/drawing/2014/main" id="{00000000-0008-0000-1500-00006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6" name="Text Box 745">
          <a:extLst>
            <a:ext uri="{FF2B5EF4-FFF2-40B4-BE49-F238E27FC236}">
              <a16:creationId xmlns:a16="http://schemas.microsoft.com/office/drawing/2014/main" id="{00000000-0008-0000-1500-00006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7" name="Text Box 746">
          <a:extLst>
            <a:ext uri="{FF2B5EF4-FFF2-40B4-BE49-F238E27FC236}">
              <a16:creationId xmlns:a16="http://schemas.microsoft.com/office/drawing/2014/main" id="{00000000-0008-0000-1500-00006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8" name="Text Box 747">
          <a:extLst>
            <a:ext uri="{FF2B5EF4-FFF2-40B4-BE49-F238E27FC236}">
              <a16:creationId xmlns:a16="http://schemas.microsoft.com/office/drawing/2014/main" id="{00000000-0008-0000-1500-00007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49" name="Text Box 748">
          <a:extLst>
            <a:ext uri="{FF2B5EF4-FFF2-40B4-BE49-F238E27FC236}">
              <a16:creationId xmlns:a16="http://schemas.microsoft.com/office/drawing/2014/main" id="{00000000-0008-0000-1500-00007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0" name="Text Box 749">
          <a:extLst>
            <a:ext uri="{FF2B5EF4-FFF2-40B4-BE49-F238E27FC236}">
              <a16:creationId xmlns:a16="http://schemas.microsoft.com/office/drawing/2014/main" id="{00000000-0008-0000-1500-00007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1" name="Text Box 750">
          <a:extLst>
            <a:ext uri="{FF2B5EF4-FFF2-40B4-BE49-F238E27FC236}">
              <a16:creationId xmlns:a16="http://schemas.microsoft.com/office/drawing/2014/main" id="{00000000-0008-0000-1500-00007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2" name="Text Box 751">
          <a:extLst>
            <a:ext uri="{FF2B5EF4-FFF2-40B4-BE49-F238E27FC236}">
              <a16:creationId xmlns:a16="http://schemas.microsoft.com/office/drawing/2014/main" id="{00000000-0008-0000-1500-00007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3" name="Text Box 752">
          <a:extLst>
            <a:ext uri="{FF2B5EF4-FFF2-40B4-BE49-F238E27FC236}">
              <a16:creationId xmlns:a16="http://schemas.microsoft.com/office/drawing/2014/main" id="{00000000-0008-0000-1500-00007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4" name="Text Box 753">
          <a:extLst>
            <a:ext uri="{FF2B5EF4-FFF2-40B4-BE49-F238E27FC236}">
              <a16:creationId xmlns:a16="http://schemas.microsoft.com/office/drawing/2014/main" id="{00000000-0008-0000-1500-00007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5" name="Text Box 754">
          <a:extLst>
            <a:ext uri="{FF2B5EF4-FFF2-40B4-BE49-F238E27FC236}">
              <a16:creationId xmlns:a16="http://schemas.microsoft.com/office/drawing/2014/main" id="{00000000-0008-0000-1500-00007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6" name="Text Box 755">
          <a:extLst>
            <a:ext uri="{FF2B5EF4-FFF2-40B4-BE49-F238E27FC236}">
              <a16:creationId xmlns:a16="http://schemas.microsoft.com/office/drawing/2014/main" id="{00000000-0008-0000-1500-00007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7" name="Text Box 756">
          <a:extLst>
            <a:ext uri="{FF2B5EF4-FFF2-40B4-BE49-F238E27FC236}">
              <a16:creationId xmlns:a16="http://schemas.microsoft.com/office/drawing/2014/main" id="{00000000-0008-0000-1500-00007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8" name="Text Box 757">
          <a:extLst>
            <a:ext uri="{FF2B5EF4-FFF2-40B4-BE49-F238E27FC236}">
              <a16:creationId xmlns:a16="http://schemas.microsoft.com/office/drawing/2014/main" id="{00000000-0008-0000-1500-00007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59" name="Text Box 758">
          <a:extLst>
            <a:ext uri="{FF2B5EF4-FFF2-40B4-BE49-F238E27FC236}">
              <a16:creationId xmlns:a16="http://schemas.microsoft.com/office/drawing/2014/main" id="{00000000-0008-0000-1500-00007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0" name="Text Box 759">
          <a:extLst>
            <a:ext uri="{FF2B5EF4-FFF2-40B4-BE49-F238E27FC236}">
              <a16:creationId xmlns:a16="http://schemas.microsoft.com/office/drawing/2014/main" id="{00000000-0008-0000-1500-00007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1" name="Text Box 760">
          <a:extLst>
            <a:ext uri="{FF2B5EF4-FFF2-40B4-BE49-F238E27FC236}">
              <a16:creationId xmlns:a16="http://schemas.microsoft.com/office/drawing/2014/main" id="{00000000-0008-0000-1500-00007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2" name="Text Box 761">
          <a:extLst>
            <a:ext uri="{FF2B5EF4-FFF2-40B4-BE49-F238E27FC236}">
              <a16:creationId xmlns:a16="http://schemas.microsoft.com/office/drawing/2014/main" id="{00000000-0008-0000-1500-00007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3" name="Text Box 762">
          <a:extLst>
            <a:ext uri="{FF2B5EF4-FFF2-40B4-BE49-F238E27FC236}">
              <a16:creationId xmlns:a16="http://schemas.microsoft.com/office/drawing/2014/main" id="{00000000-0008-0000-1500-00007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4" name="Text Box 763">
          <a:extLst>
            <a:ext uri="{FF2B5EF4-FFF2-40B4-BE49-F238E27FC236}">
              <a16:creationId xmlns:a16="http://schemas.microsoft.com/office/drawing/2014/main" id="{00000000-0008-0000-1500-00008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5" name="Text Box 764">
          <a:extLst>
            <a:ext uri="{FF2B5EF4-FFF2-40B4-BE49-F238E27FC236}">
              <a16:creationId xmlns:a16="http://schemas.microsoft.com/office/drawing/2014/main" id="{00000000-0008-0000-1500-00008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6" name="Text Box 765">
          <a:extLst>
            <a:ext uri="{FF2B5EF4-FFF2-40B4-BE49-F238E27FC236}">
              <a16:creationId xmlns:a16="http://schemas.microsoft.com/office/drawing/2014/main" id="{00000000-0008-0000-1500-00008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7" name="Text Box 766">
          <a:extLst>
            <a:ext uri="{FF2B5EF4-FFF2-40B4-BE49-F238E27FC236}">
              <a16:creationId xmlns:a16="http://schemas.microsoft.com/office/drawing/2014/main" id="{00000000-0008-0000-1500-00008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8" name="Text Box 767">
          <a:extLst>
            <a:ext uri="{FF2B5EF4-FFF2-40B4-BE49-F238E27FC236}">
              <a16:creationId xmlns:a16="http://schemas.microsoft.com/office/drawing/2014/main" id="{00000000-0008-0000-1500-00008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69" name="Text Box 768">
          <a:extLst>
            <a:ext uri="{FF2B5EF4-FFF2-40B4-BE49-F238E27FC236}">
              <a16:creationId xmlns:a16="http://schemas.microsoft.com/office/drawing/2014/main" id="{00000000-0008-0000-1500-00008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0" name="Text Box 769">
          <a:extLst>
            <a:ext uri="{FF2B5EF4-FFF2-40B4-BE49-F238E27FC236}">
              <a16:creationId xmlns:a16="http://schemas.microsoft.com/office/drawing/2014/main" id="{00000000-0008-0000-1500-00008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1" name="Text Box 770">
          <a:extLst>
            <a:ext uri="{FF2B5EF4-FFF2-40B4-BE49-F238E27FC236}">
              <a16:creationId xmlns:a16="http://schemas.microsoft.com/office/drawing/2014/main" id="{00000000-0008-0000-1500-00008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2" name="Text Box 771">
          <a:extLst>
            <a:ext uri="{FF2B5EF4-FFF2-40B4-BE49-F238E27FC236}">
              <a16:creationId xmlns:a16="http://schemas.microsoft.com/office/drawing/2014/main" id="{00000000-0008-0000-1500-00008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3" name="Text Box 772">
          <a:extLst>
            <a:ext uri="{FF2B5EF4-FFF2-40B4-BE49-F238E27FC236}">
              <a16:creationId xmlns:a16="http://schemas.microsoft.com/office/drawing/2014/main" id="{00000000-0008-0000-1500-00008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4" name="Text Box 773">
          <a:extLst>
            <a:ext uri="{FF2B5EF4-FFF2-40B4-BE49-F238E27FC236}">
              <a16:creationId xmlns:a16="http://schemas.microsoft.com/office/drawing/2014/main" id="{00000000-0008-0000-1500-00008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5" name="Text Box 774">
          <a:extLst>
            <a:ext uri="{FF2B5EF4-FFF2-40B4-BE49-F238E27FC236}">
              <a16:creationId xmlns:a16="http://schemas.microsoft.com/office/drawing/2014/main" id="{00000000-0008-0000-1500-00008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6" name="Text Box 775">
          <a:extLst>
            <a:ext uri="{FF2B5EF4-FFF2-40B4-BE49-F238E27FC236}">
              <a16:creationId xmlns:a16="http://schemas.microsoft.com/office/drawing/2014/main" id="{00000000-0008-0000-1500-00008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7" name="Text Box 776">
          <a:extLst>
            <a:ext uri="{FF2B5EF4-FFF2-40B4-BE49-F238E27FC236}">
              <a16:creationId xmlns:a16="http://schemas.microsoft.com/office/drawing/2014/main" id="{00000000-0008-0000-1500-00008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8" name="Text Box 777">
          <a:extLst>
            <a:ext uri="{FF2B5EF4-FFF2-40B4-BE49-F238E27FC236}">
              <a16:creationId xmlns:a16="http://schemas.microsoft.com/office/drawing/2014/main" id="{00000000-0008-0000-1500-00008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79" name="Text Box 778">
          <a:extLst>
            <a:ext uri="{FF2B5EF4-FFF2-40B4-BE49-F238E27FC236}">
              <a16:creationId xmlns:a16="http://schemas.microsoft.com/office/drawing/2014/main" id="{00000000-0008-0000-1500-00008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0" name="Text Box 779">
          <a:extLst>
            <a:ext uri="{FF2B5EF4-FFF2-40B4-BE49-F238E27FC236}">
              <a16:creationId xmlns:a16="http://schemas.microsoft.com/office/drawing/2014/main" id="{00000000-0008-0000-1500-00009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1" name="Text Box 780">
          <a:extLst>
            <a:ext uri="{FF2B5EF4-FFF2-40B4-BE49-F238E27FC236}">
              <a16:creationId xmlns:a16="http://schemas.microsoft.com/office/drawing/2014/main" id="{00000000-0008-0000-1500-00009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2" name="Text Box 781">
          <a:extLst>
            <a:ext uri="{FF2B5EF4-FFF2-40B4-BE49-F238E27FC236}">
              <a16:creationId xmlns:a16="http://schemas.microsoft.com/office/drawing/2014/main" id="{00000000-0008-0000-1500-00009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3" name="Text Box 782">
          <a:extLst>
            <a:ext uri="{FF2B5EF4-FFF2-40B4-BE49-F238E27FC236}">
              <a16:creationId xmlns:a16="http://schemas.microsoft.com/office/drawing/2014/main" id="{00000000-0008-0000-1500-00009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4" name="Text Box 783">
          <a:extLst>
            <a:ext uri="{FF2B5EF4-FFF2-40B4-BE49-F238E27FC236}">
              <a16:creationId xmlns:a16="http://schemas.microsoft.com/office/drawing/2014/main" id="{00000000-0008-0000-1500-00009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5" name="Text Box 784">
          <a:extLst>
            <a:ext uri="{FF2B5EF4-FFF2-40B4-BE49-F238E27FC236}">
              <a16:creationId xmlns:a16="http://schemas.microsoft.com/office/drawing/2014/main" id="{00000000-0008-0000-1500-00009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6" name="Text Box 785">
          <a:extLst>
            <a:ext uri="{FF2B5EF4-FFF2-40B4-BE49-F238E27FC236}">
              <a16:creationId xmlns:a16="http://schemas.microsoft.com/office/drawing/2014/main" id="{00000000-0008-0000-1500-00009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7" name="Text Box 786">
          <a:extLst>
            <a:ext uri="{FF2B5EF4-FFF2-40B4-BE49-F238E27FC236}">
              <a16:creationId xmlns:a16="http://schemas.microsoft.com/office/drawing/2014/main" id="{00000000-0008-0000-1500-00009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8" name="Text Box 787">
          <a:extLst>
            <a:ext uri="{FF2B5EF4-FFF2-40B4-BE49-F238E27FC236}">
              <a16:creationId xmlns:a16="http://schemas.microsoft.com/office/drawing/2014/main" id="{00000000-0008-0000-1500-00009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89" name="Text Box 788">
          <a:extLst>
            <a:ext uri="{FF2B5EF4-FFF2-40B4-BE49-F238E27FC236}">
              <a16:creationId xmlns:a16="http://schemas.microsoft.com/office/drawing/2014/main" id="{00000000-0008-0000-1500-00009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0" name="Text Box 789">
          <a:extLst>
            <a:ext uri="{FF2B5EF4-FFF2-40B4-BE49-F238E27FC236}">
              <a16:creationId xmlns:a16="http://schemas.microsoft.com/office/drawing/2014/main" id="{00000000-0008-0000-1500-00009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1" name="Text Box 790">
          <a:extLst>
            <a:ext uri="{FF2B5EF4-FFF2-40B4-BE49-F238E27FC236}">
              <a16:creationId xmlns:a16="http://schemas.microsoft.com/office/drawing/2014/main" id="{00000000-0008-0000-1500-00009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2" name="Text Box 791">
          <a:extLst>
            <a:ext uri="{FF2B5EF4-FFF2-40B4-BE49-F238E27FC236}">
              <a16:creationId xmlns:a16="http://schemas.microsoft.com/office/drawing/2014/main" id="{00000000-0008-0000-1500-00009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3" name="Text Box 792">
          <a:extLst>
            <a:ext uri="{FF2B5EF4-FFF2-40B4-BE49-F238E27FC236}">
              <a16:creationId xmlns:a16="http://schemas.microsoft.com/office/drawing/2014/main" id="{00000000-0008-0000-1500-00009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4" name="Text Box 793">
          <a:extLst>
            <a:ext uri="{FF2B5EF4-FFF2-40B4-BE49-F238E27FC236}">
              <a16:creationId xmlns:a16="http://schemas.microsoft.com/office/drawing/2014/main" id="{00000000-0008-0000-1500-00009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5" name="Text Box 794">
          <a:extLst>
            <a:ext uri="{FF2B5EF4-FFF2-40B4-BE49-F238E27FC236}">
              <a16:creationId xmlns:a16="http://schemas.microsoft.com/office/drawing/2014/main" id="{00000000-0008-0000-1500-00009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6" name="Text Box 795">
          <a:extLst>
            <a:ext uri="{FF2B5EF4-FFF2-40B4-BE49-F238E27FC236}">
              <a16:creationId xmlns:a16="http://schemas.microsoft.com/office/drawing/2014/main" id="{00000000-0008-0000-1500-0000A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7" name="Text Box 796">
          <a:extLst>
            <a:ext uri="{FF2B5EF4-FFF2-40B4-BE49-F238E27FC236}">
              <a16:creationId xmlns:a16="http://schemas.microsoft.com/office/drawing/2014/main" id="{00000000-0008-0000-1500-0000A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8" name="Text Box 797">
          <a:extLst>
            <a:ext uri="{FF2B5EF4-FFF2-40B4-BE49-F238E27FC236}">
              <a16:creationId xmlns:a16="http://schemas.microsoft.com/office/drawing/2014/main" id="{00000000-0008-0000-1500-0000A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699" name="Text Box 798">
          <a:extLst>
            <a:ext uri="{FF2B5EF4-FFF2-40B4-BE49-F238E27FC236}">
              <a16:creationId xmlns:a16="http://schemas.microsoft.com/office/drawing/2014/main" id="{00000000-0008-0000-1500-0000A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0" name="Text Box 799">
          <a:extLst>
            <a:ext uri="{FF2B5EF4-FFF2-40B4-BE49-F238E27FC236}">
              <a16:creationId xmlns:a16="http://schemas.microsoft.com/office/drawing/2014/main" id="{00000000-0008-0000-1500-0000A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1" name="Text Box 800">
          <a:extLst>
            <a:ext uri="{FF2B5EF4-FFF2-40B4-BE49-F238E27FC236}">
              <a16:creationId xmlns:a16="http://schemas.microsoft.com/office/drawing/2014/main" id="{00000000-0008-0000-1500-0000A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2" name="Text Box 801">
          <a:extLst>
            <a:ext uri="{FF2B5EF4-FFF2-40B4-BE49-F238E27FC236}">
              <a16:creationId xmlns:a16="http://schemas.microsoft.com/office/drawing/2014/main" id="{00000000-0008-0000-1500-0000A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3" name="Text Box 802">
          <a:extLst>
            <a:ext uri="{FF2B5EF4-FFF2-40B4-BE49-F238E27FC236}">
              <a16:creationId xmlns:a16="http://schemas.microsoft.com/office/drawing/2014/main" id="{00000000-0008-0000-1500-0000A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4" name="Text Box 803">
          <a:extLst>
            <a:ext uri="{FF2B5EF4-FFF2-40B4-BE49-F238E27FC236}">
              <a16:creationId xmlns:a16="http://schemas.microsoft.com/office/drawing/2014/main" id="{00000000-0008-0000-1500-0000A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5" name="Text Box 804">
          <a:extLst>
            <a:ext uri="{FF2B5EF4-FFF2-40B4-BE49-F238E27FC236}">
              <a16:creationId xmlns:a16="http://schemas.microsoft.com/office/drawing/2014/main" id="{00000000-0008-0000-1500-0000A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6" name="Text Box 805">
          <a:extLst>
            <a:ext uri="{FF2B5EF4-FFF2-40B4-BE49-F238E27FC236}">
              <a16:creationId xmlns:a16="http://schemas.microsoft.com/office/drawing/2014/main" id="{00000000-0008-0000-1500-0000A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7" name="Text Box 806">
          <a:extLst>
            <a:ext uri="{FF2B5EF4-FFF2-40B4-BE49-F238E27FC236}">
              <a16:creationId xmlns:a16="http://schemas.microsoft.com/office/drawing/2014/main" id="{00000000-0008-0000-1500-0000A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8" name="Text Box 807">
          <a:extLst>
            <a:ext uri="{FF2B5EF4-FFF2-40B4-BE49-F238E27FC236}">
              <a16:creationId xmlns:a16="http://schemas.microsoft.com/office/drawing/2014/main" id="{00000000-0008-0000-1500-0000A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09" name="Text Box 808">
          <a:extLst>
            <a:ext uri="{FF2B5EF4-FFF2-40B4-BE49-F238E27FC236}">
              <a16:creationId xmlns:a16="http://schemas.microsoft.com/office/drawing/2014/main" id="{00000000-0008-0000-1500-0000A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0" name="Text Box 809">
          <a:extLst>
            <a:ext uri="{FF2B5EF4-FFF2-40B4-BE49-F238E27FC236}">
              <a16:creationId xmlns:a16="http://schemas.microsoft.com/office/drawing/2014/main" id="{00000000-0008-0000-1500-0000A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1" name="Text Box 810">
          <a:extLst>
            <a:ext uri="{FF2B5EF4-FFF2-40B4-BE49-F238E27FC236}">
              <a16:creationId xmlns:a16="http://schemas.microsoft.com/office/drawing/2014/main" id="{00000000-0008-0000-1500-0000A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2" name="Text Box 811">
          <a:extLst>
            <a:ext uri="{FF2B5EF4-FFF2-40B4-BE49-F238E27FC236}">
              <a16:creationId xmlns:a16="http://schemas.microsoft.com/office/drawing/2014/main" id="{00000000-0008-0000-1500-0000B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3" name="Text Box 812">
          <a:extLst>
            <a:ext uri="{FF2B5EF4-FFF2-40B4-BE49-F238E27FC236}">
              <a16:creationId xmlns:a16="http://schemas.microsoft.com/office/drawing/2014/main" id="{00000000-0008-0000-1500-0000B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4" name="Text Box 813">
          <a:extLst>
            <a:ext uri="{FF2B5EF4-FFF2-40B4-BE49-F238E27FC236}">
              <a16:creationId xmlns:a16="http://schemas.microsoft.com/office/drawing/2014/main" id="{00000000-0008-0000-1500-0000B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5" name="Text Box 814">
          <a:extLst>
            <a:ext uri="{FF2B5EF4-FFF2-40B4-BE49-F238E27FC236}">
              <a16:creationId xmlns:a16="http://schemas.microsoft.com/office/drawing/2014/main" id="{00000000-0008-0000-1500-0000B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6" name="Text Box 815">
          <a:extLst>
            <a:ext uri="{FF2B5EF4-FFF2-40B4-BE49-F238E27FC236}">
              <a16:creationId xmlns:a16="http://schemas.microsoft.com/office/drawing/2014/main" id="{00000000-0008-0000-1500-0000B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7" name="Text Box 816">
          <a:extLst>
            <a:ext uri="{FF2B5EF4-FFF2-40B4-BE49-F238E27FC236}">
              <a16:creationId xmlns:a16="http://schemas.microsoft.com/office/drawing/2014/main" id="{00000000-0008-0000-1500-0000B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8" name="Text Box 817">
          <a:extLst>
            <a:ext uri="{FF2B5EF4-FFF2-40B4-BE49-F238E27FC236}">
              <a16:creationId xmlns:a16="http://schemas.microsoft.com/office/drawing/2014/main" id="{00000000-0008-0000-1500-0000B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19" name="Text Box 818">
          <a:extLst>
            <a:ext uri="{FF2B5EF4-FFF2-40B4-BE49-F238E27FC236}">
              <a16:creationId xmlns:a16="http://schemas.microsoft.com/office/drawing/2014/main" id="{00000000-0008-0000-1500-0000B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0" name="Text Box 819">
          <a:extLst>
            <a:ext uri="{FF2B5EF4-FFF2-40B4-BE49-F238E27FC236}">
              <a16:creationId xmlns:a16="http://schemas.microsoft.com/office/drawing/2014/main" id="{00000000-0008-0000-1500-0000B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1" name="Text Box 820">
          <a:extLst>
            <a:ext uri="{FF2B5EF4-FFF2-40B4-BE49-F238E27FC236}">
              <a16:creationId xmlns:a16="http://schemas.microsoft.com/office/drawing/2014/main" id="{00000000-0008-0000-1500-0000B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2" name="Text Box 821">
          <a:extLst>
            <a:ext uri="{FF2B5EF4-FFF2-40B4-BE49-F238E27FC236}">
              <a16:creationId xmlns:a16="http://schemas.microsoft.com/office/drawing/2014/main" id="{00000000-0008-0000-1500-0000B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3" name="Text Box 822">
          <a:extLst>
            <a:ext uri="{FF2B5EF4-FFF2-40B4-BE49-F238E27FC236}">
              <a16:creationId xmlns:a16="http://schemas.microsoft.com/office/drawing/2014/main" id="{00000000-0008-0000-1500-0000B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4" name="Text Box 823">
          <a:extLst>
            <a:ext uri="{FF2B5EF4-FFF2-40B4-BE49-F238E27FC236}">
              <a16:creationId xmlns:a16="http://schemas.microsoft.com/office/drawing/2014/main" id="{00000000-0008-0000-1500-0000B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5" name="Text Box 824">
          <a:extLst>
            <a:ext uri="{FF2B5EF4-FFF2-40B4-BE49-F238E27FC236}">
              <a16:creationId xmlns:a16="http://schemas.microsoft.com/office/drawing/2014/main" id="{00000000-0008-0000-1500-0000B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6" name="Text Box 825">
          <a:extLst>
            <a:ext uri="{FF2B5EF4-FFF2-40B4-BE49-F238E27FC236}">
              <a16:creationId xmlns:a16="http://schemas.microsoft.com/office/drawing/2014/main" id="{00000000-0008-0000-1500-0000B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7" name="Text Box 826">
          <a:extLst>
            <a:ext uri="{FF2B5EF4-FFF2-40B4-BE49-F238E27FC236}">
              <a16:creationId xmlns:a16="http://schemas.microsoft.com/office/drawing/2014/main" id="{00000000-0008-0000-1500-0000B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8" name="Text Box 827">
          <a:extLst>
            <a:ext uri="{FF2B5EF4-FFF2-40B4-BE49-F238E27FC236}">
              <a16:creationId xmlns:a16="http://schemas.microsoft.com/office/drawing/2014/main" id="{00000000-0008-0000-1500-0000C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29" name="Text Box 828">
          <a:extLst>
            <a:ext uri="{FF2B5EF4-FFF2-40B4-BE49-F238E27FC236}">
              <a16:creationId xmlns:a16="http://schemas.microsoft.com/office/drawing/2014/main" id="{00000000-0008-0000-1500-0000C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0" name="Text Box 829">
          <a:extLst>
            <a:ext uri="{FF2B5EF4-FFF2-40B4-BE49-F238E27FC236}">
              <a16:creationId xmlns:a16="http://schemas.microsoft.com/office/drawing/2014/main" id="{00000000-0008-0000-1500-0000C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1" name="Text Box 830">
          <a:extLst>
            <a:ext uri="{FF2B5EF4-FFF2-40B4-BE49-F238E27FC236}">
              <a16:creationId xmlns:a16="http://schemas.microsoft.com/office/drawing/2014/main" id="{00000000-0008-0000-1500-0000C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2" name="Text Box 831">
          <a:extLst>
            <a:ext uri="{FF2B5EF4-FFF2-40B4-BE49-F238E27FC236}">
              <a16:creationId xmlns:a16="http://schemas.microsoft.com/office/drawing/2014/main" id="{00000000-0008-0000-1500-0000C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3" name="Text Box 832">
          <a:extLst>
            <a:ext uri="{FF2B5EF4-FFF2-40B4-BE49-F238E27FC236}">
              <a16:creationId xmlns:a16="http://schemas.microsoft.com/office/drawing/2014/main" id="{00000000-0008-0000-1500-0000C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4" name="Text Box 833">
          <a:extLst>
            <a:ext uri="{FF2B5EF4-FFF2-40B4-BE49-F238E27FC236}">
              <a16:creationId xmlns:a16="http://schemas.microsoft.com/office/drawing/2014/main" id="{00000000-0008-0000-1500-0000C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5" name="Text Box 834">
          <a:extLst>
            <a:ext uri="{FF2B5EF4-FFF2-40B4-BE49-F238E27FC236}">
              <a16:creationId xmlns:a16="http://schemas.microsoft.com/office/drawing/2014/main" id="{00000000-0008-0000-1500-0000C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6" name="Text Box 835">
          <a:extLst>
            <a:ext uri="{FF2B5EF4-FFF2-40B4-BE49-F238E27FC236}">
              <a16:creationId xmlns:a16="http://schemas.microsoft.com/office/drawing/2014/main" id="{00000000-0008-0000-1500-0000C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7" name="Text Box 836">
          <a:extLst>
            <a:ext uri="{FF2B5EF4-FFF2-40B4-BE49-F238E27FC236}">
              <a16:creationId xmlns:a16="http://schemas.microsoft.com/office/drawing/2014/main" id="{00000000-0008-0000-1500-0000C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8" name="Text Box 837">
          <a:extLst>
            <a:ext uri="{FF2B5EF4-FFF2-40B4-BE49-F238E27FC236}">
              <a16:creationId xmlns:a16="http://schemas.microsoft.com/office/drawing/2014/main" id="{00000000-0008-0000-1500-0000C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39" name="Text Box 838">
          <a:extLst>
            <a:ext uri="{FF2B5EF4-FFF2-40B4-BE49-F238E27FC236}">
              <a16:creationId xmlns:a16="http://schemas.microsoft.com/office/drawing/2014/main" id="{00000000-0008-0000-1500-0000C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0" name="Text Box 839">
          <a:extLst>
            <a:ext uri="{FF2B5EF4-FFF2-40B4-BE49-F238E27FC236}">
              <a16:creationId xmlns:a16="http://schemas.microsoft.com/office/drawing/2014/main" id="{00000000-0008-0000-1500-0000C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1" name="Text Box 840">
          <a:extLst>
            <a:ext uri="{FF2B5EF4-FFF2-40B4-BE49-F238E27FC236}">
              <a16:creationId xmlns:a16="http://schemas.microsoft.com/office/drawing/2014/main" id="{00000000-0008-0000-1500-0000C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2" name="Text Box 841">
          <a:extLst>
            <a:ext uri="{FF2B5EF4-FFF2-40B4-BE49-F238E27FC236}">
              <a16:creationId xmlns:a16="http://schemas.microsoft.com/office/drawing/2014/main" id="{00000000-0008-0000-1500-0000C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3" name="Text Box 842">
          <a:extLst>
            <a:ext uri="{FF2B5EF4-FFF2-40B4-BE49-F238E27FC236}">
              <a16:creationId xmlns:a16="http://schemas.microsoft.com/office/drawing/2014/main" id="{00000000-0008-0000-1500-0000C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4" name="Text Box 843">
          <a:extLst>
            <a:ext uri="{FF2B5EF4-FFF2-40B4-BE49-F238E27FC236}">
              <a16:creationId xmlns:a16="http://schemas.microsoft.com/office/drawing/2014/main" id="{00000000-0008-0000-1500-0000D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5" name="Text Box 844">
          <a:extLst>
            <a:ext uri="{FF2B5EF4-FFF2-40B4-BE49-F238E27FC236}">
              <a16:creationId xmlns:a16="http://schemas.microsoft.com/office/drawing/2014/main" id="{00000000-0008-0000-1500-0000D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6" name="Text Box 845">
          <a:extLst>
            <a:ext uri="{FF2B5EF4-FFF2-40B4-BE49-F238E27FC236}">
              <a16:creationId xmlns:a16="http://schemas.microsoft.com/office/drawing/2014/main" id="{00000000-0008-0000-1500-0000D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7" name="Text Box 846">
          <a:extLst>
            <a:ext uri="{FF2B5EF4-FFF2-40B4-BE49-F238E27FC236}">
              <a16:creationId xmlns:a16="http://schemas.microsoft.com/office/drawing/2014/main" id="{00000000-0008-0000-1500-0000D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8" name="Text Box 847">
          <a:extLst>
            <a:ext uri="{FF2B5EF4-FFF2-40B4-BE49-F238E27FC236}">
              <a16:creationId xmlns:a16="http://schemas.microsoft.com/office/drawing/2014/main" id="{00000000-0008-0000-1500-0000D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49" name="Text Box 848">
          <a:extLst>
            <a:ext uri="{FF2B5EF4-FFF2-40B4-BE49-F238E27FC236}">
              <a16:creationId xmlns:a16="http://schemas.microsoft.com/office/drawing/2014/main" id="{00000000-0008-0000-1500-0000D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0" name="Text Box 849">
          <a:extLst>
            <a:ext uri="{FF2B5EF4-FFF2-40B4-BE49-F238E27FC236}">
              <a16:creationId xmlns:a16="http://schemas.microsoft.com/office/drawing/2014/main" id="{00000000-0008-0000-1500-0000D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1" name="Text Box 850">
          <a:extLst>
            <a:ext uri="{FF2B5EF4-FFF2-40B4-BE49-F238E27FC236}">
              <a16:creationId xmlns:a16="http://schemas.microsoft.com/office/drawing/2014/main" id="{00000000-0008-0000-1500-0000D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2" name="Text Box 851">
          <a:extLst>
            <a:ext uri="{FF2B5EF4-FFF2-40B4-BE49-F238E27FC236}">
              <a16:creationId xmlns:a16="http://schemas.microsoft.com/office/drawing/2014/main" id="{00000000-0008-0000-1500-0000D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3" name="Text Box 852">
          <a:extLst>
            <a:ext uri="{FF2B5EF4-FFF2-40B4-BE49-F238E27FC236}">
              <a16:creationId xmlns:a16="http://schemas.microsoft.com/office/drawing/2014/main" id="{00000000-0008-0000-1500-0000D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4" name="Text Box 853">
          <a:extLst>
            <a:ext uri="{FF2B5EF4-FFF2-40B4-BE49-F238E27FC236}">
              <a16:creationId xmlns:a16="http://schemas.microsoft.com/office/drawing/2014/main" id="{00000000-0008-0000-1500-0000D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5" name="Text Box 854">
          <a:extLst>
            <a:ext uri="{FF2B5EF4-FFF2-40B4-BE49-F238E27FC236}">
              <a16:creationId xmlns:a16="http://schemas.microsoft.com/office/drawing/2014/main" id="{00000000-0008-0000-1500-0000D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6" name="Text Box 855">
          <a:extLst>
            <a:ext uri="{FF2B5EF4-FFF2-40B4-BE49-F238E27FC236}">
              <a16:creationId xmlns:a16="http://schemas.microsoft.com/office/drawing/2014/main" id="{00000000-0008-0000-1500-0000D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7" name="Text Box 856">
          <a:extLst>
            <a:ext uri="{FF2B5EF4-FFF2-40B4-BE49-F238E27FC236}">
              <a16:creationId xmlns:a16="http://schemas.microsoft.com/office/drawing/2014/main" id="{00000000-0008-0000-1500-0000D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8" name="Text Box 857">
          <a:extLst>
            <a:ext uri="{FF2B5EF4-FFF2-40B4-BE49-F238E27FC236}">
              <a16:creationId xmlns:a16="http://schemas.microsoft.com/office/drawing/2014/main" id="{00000000-0008-0000-1500-0000D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59" name="Text Box 858">
          <a:extLst>
            <a:ext uri="{FF2B5EF4-FFF2-40B4-BE49-F238E27FC236}">
              <a16:creationId xmlns:a16="http://schemas.microsoft.com/office/drawing/2014/main" id="{00000000-0008-0000-1500-0000D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0" name="Text Box 859">
          <a:extLst>
            <a:ext uri="{FF2B5EF4-FFF2-40B4-BE49-F238E27FC236}">
              <a16:creationId xmlns:a16="http://schemas.microsoft.com/office/drawing/2014/main" id="{00000000-0008-0000-1500-0000E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1" name="Text Box 860">
          <a:extLst>
            <a:ext uri="{FF2B5EF4-FFF2-40B4-BE49-F238E27FC236}">
              <a16:creationId xmlns:a16="http://schemas.microsoft.com/office/drawing/2014/main" id="{00000000-0008-0000-1500-0000E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2" name="Text Box 861">
          <a:extLst>
            <a:ext uri="{FF2B5EF4-FFF2-40B4-BE49-F238E27FC236}">
              <a16:creationId xmlns:a16="http://schemas.microsoft.com/office/drawing/2014/main" id="{00000000-0008-0000-1500-0000E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3" name="Text Box 862">
          <a:extLst>
            <a:ext uri="{FF2B5EF4-FFF2-40B4-BE49-F238E27FC236}">
              <a16:creationId xmlns:a16="http://schemas.microsoft.com/office/drawing/2014/main" id="{00000000-0008-0000-1500-0000E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4" name="Text Box 863">
          <a:extLst>
            <a:ext uri="{FF2B5EF4-FFF2-40B4-BE49-F238E27FC236}">
              <a16:creationId xmlns:a16="http://schemas.microsoft.com/office/drawing/2014/main" id="{00000000-0008-0000-1500-0000E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5" name="Text Box 864">
          <a:extLst>
            <a:ext uri="{FF2B5EF4-FFF2-40B4-BE49-F238E27FC236}">
              <a16:creationId xmlns:a16="http://schemas.microsoft.com/office/drawing/2014/main" id="{00000000-0008-0000-1500-0000E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6" name="Text Box 865">
          <a:extLst>
            <a:ext uri="{FF2B5EF4-FFF2-40B4-BE49-F238E27FC236}">
              <a16:creationId xmlns:a16="http://schemas.microsoft.com/office/drawing/2014/main" id="{00000000-0008-0000-1500-0000E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7" name="Text Box 866">
          <a:extLst>
            <a:ext uri="{FF2B5EF4-FFF2-40B4-BE49-F238E27FC236}">
              <a16:creationId xmlns:a16="http://schemas.microsoft.com/office/drawing/2014/main" id="{00000000-0008-0000-1500-0000E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8" name="Text Box 867">
          <a:extLst>
            <a:ext uri="{FF2B5EF4-FFF2-40B4-BE49-F238E27FC236}">
              <a16:creationId xmlns:a16="http://schemas.microsoft.com/office/drawing/2014/main" id="{00000000-0008-0000-1500-0000E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69" name="Text Box 868">
          <a:extLst>
            <a:ext uri="{FF2B5EF4-FFF2-40B4-BE49-F238E27FC236}">
              <a16:creationId xmlns:a16="http://schemas.microsoft.com/office/drawing/2014/main" id="{00000000-0008-0000-1500-0000E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0" name="Text Box 869">
          <a:extLst>
            <a:ext uri="{FF2B5EF4-FFF2-40B4-BE49-F238E27FC236}">
              <a16:creationId xmlns:a16="http://schemas.microsoft.com/office/drawing/2014/main" id="{00000000-0008-0000-1500-0000E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1" name="Text Box 870">
          <a:extLst>
            <a:ext uri="{FF2B5EF4-FFF2-40B4-BE49-F238E27FC236}">
              <a16:creationId xmlns:a16="http://schemas.microsoft.com/office/drawing/2014/main" id="{00000000-0008-0000-1500-0000E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2" name="Text Box 871">
          <a:extLst>
            <a:ext uri="{FF2B5EF4-FFF2-40B4-BE49-F238E27FC236}">
              <a16:creationId xmlns:a16="http://schemas.microsoft.com/office/drawing/2014/main" id="{00000000-0008-0000-1500-0000E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3" name="Text Box 872">
          <a:extLst>
            <a:ext uri="{FF2B5EF4-FFF2-40B4-BE49-F238E27FC236}">
              <a16:creationId xmlns:a16="http://schemas.microsoft.com/office/drawing/2014/main" id="{00000000-0008-0000-1500-0000E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4" name="Text Box 873">
          <a:extLst>
            <a:ext uri="{FF2B5EF4-FFF2-40B4-BE49-F238E27FC236}">
              <a16:creationId xmlns:a16="http://schemas.microsoft.com/office/drawing/2014/main" id="{00000000-0008-0000-1500-0000E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5" name="Text Box 874">
          <a:extLst>
            <a:ext uri="{FF2B5EF4-FFF2-40B4-BE49-F238E27FC236}">
              <a16:creationId xmlns:a16="http://schemas.microsoft.com/office/drawing/2014/main" id="{00000000-0008-0000-1500-0000E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6" name="Text Box 875">
          <a:extLst>
            <a:ext uri="{FF2B5EF4-FFF2-40B4-BE49-F238E27FC236}">
              <a16:creationId xmlns:a16="http://schemas.microsoft.com/office/drawing/2014/main" id="{00000000-0008-0000-1500-0000F0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7" name="Text Box 876">
          <a:extLst>
            <a:ext uri="{FF2B5EF4-FFF2-40B4-BE49-F238E27FC236}">
              <a16:creationId xmlns:a16="http://schemas.microsoft.com/office/drawing/2014/main" id="{00000000-0008-0000-1500-0000F1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8" name="Text Box 877">
          <a:extLst>
            <a:ext uri="{FF2B5EF4-FFF2-40B4-BE49-F238E27FC236}">
              <a16:creationId xmlns:a16="http://schemas.microsoft.com/office/drawing/2014/main" id="{00000000-0008-0000-1500-0000F2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79" name="Text Box 878">
          <a:extLst>
            <a:ext uri="{FF2B5EF4-FFF2-40B4-BE49-F238E27FC236}">
              <a16:creationId xmlns:a16="http://schemas.microsoft.com/office/drawing/2014/main" id="{00000000-0008-0000-1500-0000F3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0" name="Text Box 879">
          <a:extLst>
            <a:ext uri="{FF2B5EF4-FFF2-40B4-BE49-F238E27FC236}">
              <a16:creationId xmlns:a16="http://schemas.microsoft.com/office/drawing/2014/main" id="{00000000-0008-0000-1500-0000F4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1" name="Text Box 880">
          <a:extLst>
            <a:ext uri="{FF2B5EF4-FFF2-40B4-BE49-F238E27FC236}">
              <a16:creationId xmlns:a16="http://schemas.microsoft.com/office/drawing/2014/main" id="{00000000-0008-0000-1500-0000F5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2" name="Text Box 881">
          <a:extLst>
            <a:ext uri="{FF2B5EF4-FFF2-40B4-BE49-F238E27FC236}">
              <a16:creationId xmlns:a16="http://schemas.microsoft.com/office/drawing/2014/main" id="{00000000-0008-0000-1500-0000F6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3" name="Text Box 882">
          <a:extLst>
            <a:ext uri="{FF2B5EF4-FFF2-40B4-BE49-F238E27FC236}">
              <a16:creationId xmlns:a16="http://schemas.microsoft.com/office/drawing/2014/main" id="{00000000-0008-0000-1500-0000F7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4" name="Text Box 883">
          <a:extLst>
            <a:ext uri="{FF2B5EF4-FFF2-40B4-BE49-F238E27FC236}">
              <a16:creationId xmlns:a16="http://schemas.microsoft.com/office/drawing/2014/main" id="{00000000-0008-0000-1500-0000F8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5" name="Text Box 884">
          <a:extLst>
            <a:ext uri="{FF2B5EF4-FFF2-40B4-BE49-F238E27FC236}">
              <a16:creationId xmlns:a16="http://schemas.microsoft.com/office/drawing/2014/main" id="{00000000-0008-0000-1500-0000F9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6" name="Text Box 885">
          <a:extLst>
            <a:ext uri="{FF2B5EF4-FFF2-40B4-BE49-F238E27FC236}">
              <a16:creationId xmlns:a16="http://schemas.microsoft.com/office/drawing/2014/main" id="{00000000-0008-0000-1500-0000FA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7" name="Text Box 886">
          <a:extLst>
            <a:ext uri="{FF2B5EF4-FFF2-40B4-BE49-F238E27FC236}">
              <a16:creationId xmlns:a16="http://schemas.microsoft.com/office/drawing/2014/main" id="{00000000-0008-0000-1500-0000FB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8" name="Text Box 887">
          <a:extLst>
            <a:ext uri="{FF2B5EF4-FFF2-40B4-BE49-F238E27FC236}">
              <a16:creationId xmlns:a16="http://schemas.microsoft.com/office/drawing/2014/main" id="{00000000-0008-0000-1500-0000FC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89" name="Text Box 888">
          <a:extLst>
            <a:ext uri="{FF2B5EF4-FFF2-40B4-BE49-F238E27FC236}">
              <a16:creationId xmlns:a16="http://schemas.microsoft.com/office/drawing/2014/main" id="{00000000-0008-0000-1500-0000FD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0" name="Text Box 889">
          <a:extLst>
            <a:ext uri="{FF2B5EF4-FFF2-40B4-BE49-F238E27FC236}">
              <a16:creationId xmlns:a16="http://schemas.microsoft.com/office/drawing/2014/main" id="{00000000-0008-0000-1500-0000FE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1" name="Text Box 890">
          <a:extLst>
            <a:ext uri="{FF2B5EF4-FFF2-40B4-BE49-F238E27FC236}">
              <a16:creationId xmlns:a16="http://schemas.microsoft.com/office/drawing/2014/main" id="{00000000-0008-0000-1500-0000FF06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2" name="Text Box 891">
          <a:extLst>
            <a:ext uri="{FF2B5EF4-FFF2-40B4-BE49-F238E27FC236}">
              <a16:creationId xmlns:a16="http://schemas.microsoft.com/office/drawing/2014/main" id="{00000000-0008-0000-1500-000000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3" name="Text Box 892">
          <a:extLst>
            <a:ext uri="{FF2B5EF4-FFF2-40B4-BE49-F238E27FC236}">
              <a16:creationId xmlns:a16="http://schemas.microsoft.com/office/drawing/2014/main" id="{00000000-0008-0000-1500-000001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4" name="Text Box 893">
          <a:extLst>
            <a:ext uri="{FF2B5EF4-FFF2-40B4-BE49-F238E27FC236}">
              <a16:creationId xmlns:a16="http://schemas.microsoft.com/office/drawing/2014/main" id="{00000000-0008-0000-1500-000002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5" name="Text Box 894">
          <a:extLst>
            <a:ext uri="{FF2B5EF4-FFF2-40B4-BE49-F238E27FC236}">
              <a16:creationId xmlns:a16="http://schemas.microsoft.com/office/drawing/2014/main" id="{00000000-0008-0000-1500-000003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6" name="Text Box 895">
          <a:extLst>
            <a:ext uri="{FF2B5EF4-FFF2-40B4-BE49-F238E27FC236}">
              <a16:creationId xmlns:a16="http://schemas.microsoft.com/office/drawing/2014/main" id="{00000000-0008-0000-1500-000004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7" name="Text Box 896">
          <a:extLst>
            <a:ext uri="{FF2B5EF4-FFF2-40B4-BE49-F238E27FC236}">
              <a16:creationId xmlns:a16="http://schemas.microsoft.com/office/drawing/2014/main" id="{00000000-0008-0000-1500-000005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8" name="Text Box 897">
          <a:extLst>
            <a:ext uri="{FF2B5EF4-FFF2-40B4-BE49-F238E27FC236}">
              <a16:creationId xmlns:a16="http://schemas.microsoft.com/office/drawing/2014/main" id="{00000000-0008-0000-1500-000006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799" name="Text Box 898">
          <a:extLst>
            <a:ext uri="{FF2B5EF4-FFF2-40B4-BE49-F238E27FC236}">
              <a16:creationId xmlns:a16="http://schemas.microsoft.com/office/drawing/2014/main" id="{00000000-0008-0000-1500-000007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800" name="Text Box 899">
          <a:extLst>
            <a:ext uri="{FF2B5EF4-FFF2-40B4-BE49-F238E27FC236}">
              <a16:creationId xmlns:a16="http://schemas.microsoft.com/office/drawing/2014/main" id="{00000000-0008-0000-1500-000008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172</xdr:row>
      <xdr:rowOff>0</xdr:rowOff>
    </xdr:from>
    <xdr:to>
      <xdr:col>3</xdr:col>
      <xdr:colOff>76200</xdr:colOff>
      <xdr:row>173</xdr:row>
      <xdr:rowOff>38102</xdr:rowOff>
    </xdr:to>
    <xdr:sp macro="" textlink="">
      <xdr:nvSpPr>
        <xdr:cNvPr id="1801" name="Text Box 900">
          <a:extLst>
            <a:ext uri="{FF2B5EF4-FFF2-40B4-BE49-F238E27FC236}">
              <a16:creationId xmlns:a16="http://schemas.microsoft.com/office/drawing/2014/main" id="{00000000-0008-0000-1500-000009070000}"/>
            </a:ext>
          </a:extLst>
        </xdr:cNvPr>
        <xdr:cNvSpPr txBox="1">
          <a:spLocks noChangeArrowheads="1"/>
        </xdr:cNvSpPr>
      </xdr:nvSpPr>
      <xdr:spPr bwMode="auto">
        <a:xfrm>
          <a:off x="4019550" y="27308175"/>
          <a:ext cx="76200" cy="200026"/>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06" name="Text Box 1">
          <a:extLst>
            <a:ext uri="{FF2B5EF4-FFF2-40B4-BE49-F238E27FC236}">
              <a16:creationId xmlns:a16="http://schemas.microsoft.com/office/drawing/2014/main" id="{00000000-0008-0000-1500-00000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07" name="Text Box 2">
          <a:extLst>
            <a:ext uri="{FF2B5EF4-FFF2-40B4-BE49-F238E27FC236}">
              <a16:creationId xmlns:a16="http://schemas.microsoft.com/office/drawing/2014/main" id="{00000000-0008-0000-1500-00000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08" name="Text Box 3">
          <a:extLst>
            <a:ext uri="{FF2B5EF4-FFF2-40B4-BE49-F238E27FC236}">
              <a16:creationId xmlns:a16="http://schemas.microsoft.com/office/drawing/2014/main" id="{00000000-0008-0000-1500-00001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09" name="Text Box 4">
          <a:extLst>
            <a:ext uri="{FF2B5EF4-FFF2-40B4-BE49-F238E27FC236}">
              <a16:creationId xmlns:a16="http://schemas.microsoft.com/office/drawing/2014/main" id="{00000000-0008-0000-1500-00001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0" name="Text Box 5">
          <a:extLst>
            <a:ext uri="{FF2B5EF4-FFF2-40B4-BE49-F238E27FC236}">
              <a16:creationId xmlns:a16="http://schemas.microsoft.com/office/drawing/2014/main" id="{00000000-0008-0000-1500-00001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1" name="Text Box 6">
          <a:extLst>
            <a:ext uri="{FF2B5EF4-FFF2-40B4-BE49-F238E27FC236}">
              <a16:creationId xmlns:a16="http://schemas.microsoft.com/office/drawing/2014/main" id="{00000000-0008-0000-1500-00001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2" name="Text Box 7">
          <a:extLst>
            <a:ext uri="{FF2B5EF4-FFF2-40B4-BE49-F238E27FC236}">
              <a16:creationId xmlns:a16="http://schemas.microsoft.com/office/drawing/2014/main" id="{00000000-0008-0000-1500-00001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3" name="Text Box 8">
          <a:extLst>
            <a:ext uri="{FF2B5EF4-FFF2-40B4-BE49-F238E27FC236}">
              <a16:creationId xmlns:a16="http://schemas.microsoft.com/office/drawing/2014/main" id="{00000000-0008-0000-1500-00001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4" name="Text Box 9">
          <a:extLst>
            <a:ext uri="{FF2B5EF4-FFF2-40B4-BE49-F238E27FC236}">
              <a16:creationId xmlns:a16="http://schemas.microsoft.com/office/drawing/2014/main" id="{00000000-0008-0000-1500-00001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5" name="Text Box 10">
          <a:extLst>
            <a:ext uri="{FF2B5EF4-FFF2-40B4-BE49-F238E27FC236}">
              <a16:creationId xmlns:a16="http://schemas.microsoft.com/office/drawing/2014/main" id="{00000000-0008-0000-1500-00001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6" name="Text Box 11">
          <a:extLst>
            <a:ext uri="{FF2B5EF4-FFF2-40B4-BE49-F238E27FC236}">
              <a16:creationId xmlns:a16="http://schemas.microsoft.com/office/drawing/2014/main" id="{00000000-0008-0000-1500-00001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7" name="Text Box 12">
          <a:extLst>
            <a:ext uri="{FF2B5EF4-FFF2-40B4-BE49-F238E27FC236}">
              <a16:creationId xmlns:a16="http://schemas.microsoft.com/office/drawing/2014/main" id="{00000000-0008-0000-1500-00001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8" name="Text Box 13">
          <a:extLst>
            <a:ext uri="{FF2B5EF4-FFF2-40B4-BE49-F238E27FC236}">
              <a16:creationId xmlns:a16="http://schemas.microsoft.com/office/drawing/2014/main" id="{00000000-0008-0000-1500-00001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19" name="Text Box 14">
          <a:extLst>
            <a:ext uri="{FF2B5EF4-FFF2-40B4-BE49-F238E27FC236}">
              <a16:creationId xmlns:a16="http://schemas.microsoft.com/office/drawing/2014/main" id="{00000000-0008-0000-1500-00001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0" name="Text Box 15">
          <a:extLst>
            <a:ext uri="{FF2B5EF4-FFF2-40B4-BE49-F238E27FC236}">
              <a16:creationId xmlns:a16="http://schemas.microsoft.com/office/drawing/2014/main" id="{00000000-0008-0000-1500-00001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1" name="Text Box 16">
          <a:extLst>
            <a:ext uri="{FF2B5EF4-FFF2-40B4-BE49-F238E27FC236}">
              <a16:creationId xmlns:a16="http://schemas.microsoft.com/office/drawing/2014/main" id="{00000000-0008-0000-1500-00001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2" name="Text Box 17">
          <a:extLst>
            <a:ext uri="{FF2B5EF4-FFF2-40B4-BE49-F238E27FC236}">
              <a16:creationId xmlns:a16="http://schemas.microsoft.com/office/drawing/2014/main" id="{00000000-0008-0000-1500-00001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3" name="Text Box 18">
          <a:extLst>
            <a:ext uri="{FF2B5EF4-FFF2-40B4-BE49-F238E27FC236}">
              <a16:creationId xmlns:a16="http://schemas.microsoft.com/office/drawing/2014/main" id="{00000000-0008-0000-1500-00001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4" name="Text Box 19">
          <a:extLst>
            <a:ext uri="{FF2B5EF4-FFF2-40B4-BE49-F238E27FC236}">
              <a16:creationId xmlns:a16="http://schemas.microsoft.com/office/drawing/2014/main" id="{00000000-0008-0000-1500-00002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5" name="Text Box 20">
          <a:extLst>
            <a:ext uri="{FF2B5EF4-FFF2-40B4-BE49-F238E27FC236}">
              <a16:creationId xmlns:a16="http://schemas.microsoft.com/office/drawing/2014/main" id="{00000000-0008-0000-1500-00002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6" name="Text Box 21">
          <a:extLst>
            <a:ext uri="{FF2B5EF4-FFF2-40B4-BE49-F238E27FC236}">
              <a16:creationId xmlns:a16="http://schemas.microsoft.com/office/drawing/2014/main" id="{00000000-0008-0000-1500-00002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7" name="Text Box 22">
          <a:extLst>
            <a:ext uri="{FF2B5EF4-FFF2-40B4-BE49-F238E27FC236}">
              <a16:creationId xmlns:a16="http://schemas.microsoft.com/office/drawing/2014/main" id="{00000000-0008-0000-1500-00002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8" name="Text Box 23">
          <a:extLst>
            <a:ext uri="{FF2B5EF4-FFF2-40B4-BE49-F238E27FC236}">
              <a16:creationId xmlns:a16="http://schemas.microsoft.com/office/drawing/2014/main" id="{00000000-0008-0000-1500-00002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29" name="Text Box 24">
          <a:extLst>
            <a:ext uri="{FF2B5EF4-FFF2-40B4-BE49-F238E27FC236}">
              <a16:creationId xmlns:a16="http://schemas.microsoft.com/office/drawing/2014/main" id="{00000000-0008-0000-1500-00002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0" name="Text Box 25">
          <a:extLst>
            <a:ext uri="{FF2B5EF4-FFF2-40B4-BE49-F238E27FC236}">
              <a16:creationId xmlns:a16="http://schemas.microsoft.com/office/drawing/2014/main" id="{00000000-0008-0000-1500-00002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1" name="Text Box 26">
          <a:extLst>
            <a:ext uri="{FF2B5EF4-FFF2-40B4-BE49-F238E27FC236}">
              <a16:creationId xmlns:a16="http://schemas.microsoft.com/office/drawing/2014/main" id="{00000000-0008-0000-1500-00002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2" name="Text Box 27">
          <a:extLst>
            <a:ext uri="{FF2B5EF4-FFF2-40B4-BE49-F238E27FC236}">
              <a16:creationId xmlns:a16="http://schemas.microsoft.com/office/drawing/2014/main" id="{00000000-0008-0000-1500-00002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3" name="Text Box 28">
          <a:extLst>
            <a:ext uri="{FF2B5EF4-FFF2-40B4-BE49-F238E27FC236}">
              <a16:creationId xmlns:a16="http://schemas.microsoft.com/office/drawing/2014/main" id="{00000000-0008-0000-1500-00002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4" name="Text Box 29">
          <a:extLst>
            <a:ext uri="{FF2B5EF4-FFF2-40B4-BE49-F238E27FC236}">
              <a16:creationId xmlns:a16="http://schemas.microsoft.com/office/drawing/2014/main" id="{00000000-0008-0000-1500-00002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5" name="Text Box 30">
          <a:extLst>
            <a:ext uri="{FF2B5EF4-FFF2-40B4-BE49-F238E27FC236}">
              <a16:creationId xmlns:a16="http://schemas.microsoft.com/office/drawing/2014/main" id="{00000000-0008-0000-1500-00002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6" name="Text Box 31">
          <a:extLst>
            <a:ext uri="{FF2B5EF4-FFF2-40B4-BE49-F238E27FC236}">
              <a16:creationId xmlns:a16="http://schemas.microsoft.com/office/drawing/2014/main" id="{00000000-0008-0000-1500-00002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7" name="Text Box 32">
          <a:extLst>
            <a:ext uri="{FF2B5EF4-FFF2-40B4-BE49-F238E27FC236}">
              <a16:creationId xmlns:a16="http://schemas.microsoft.com/office/drawing/2014/main" id="{00000000-0008-0000-1500-00002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8" name="Text Box 33">
          <a:extLst>
            <a:ext uri="{FF2B5EF4-FFF2-40B4-BE49-F238E27FC236}">
              <a16:creationId xmlns:a16="http://schemas.microsoft.com/office/drawing/2014/main" id="{00000000-0008-0000-1500-00002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39" name="Text Box 34">
          <a:extLst>
            <a:ext uri="{FF2B5EF4-FFF2-40B4-BE49-F238E27FC236}">
              <a16:creationId xmlns:a16="http://schemas.microsoft.com/office/drawing/2014/main" id="{00000000-0008-0000-1500-00002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0" name="Text Box 35">
          <a:extLst>
            <a:ext uri="{FF2B5EF4-FFF2-40B4-BE49-F238E27FC236}">
              <a16:creationId xmlns:a16="http://schemas.microsoft.com/office/drawing/2014/main" id="{00000000-0008-0000-1500-00003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1" name="Text Box 36">
          <a:extLst>
            <a:ext uri="{FF2B5EF4-FFF2-40B4-BE49-F238E27FC236}">
              <a16:creationId xmlns:a16="http://schemas.microsoft.com/office/drawing/2014/main" id="{00000000-0008-0000-1500-00003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2" name="Text Box 37">
          <a:extLst>
            <a:ext uri="{FF2B5EF4-FFF2-40B4-BE49-F238E27FC236}">
              <a16:creationId xmlns:a16="http://schemas.microsoft.com/office/drawing/2014/main" id="{00000000-0008-0000-1500-00003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3" name="Text Box 38">
          <a:extLst>
            <a:ext uri="{FF2B5EF4-FFF2-40B4-BE49-F238E27FC236}">
              <a16:creationId xmlns:a16="http://schemas.microsoft.com/office/drawing/2014/main" id="{00000000-0008-0000-1500-00003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4" name="Text Box 39">
          <a:extLst>
            <a:ext uri="{FF2B5EF4-FFF2-40B4-BE49-F238E27FC236}">
              <a16:creationId xmlns:a16="http://schemas.microsoft.com/office/drawing/2014/main" id="{00000000-0008-0000-1500-00003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5" name="Text Box 40">
          <a:extLst>
            <a:ext uri="{FF2B5EF4-FFF2-40B4-BE49-F238E27FC236}">
              <a16:creationId xmlns:a16="http://schemas.microsoft.com/office/drawing/2014/main" id="{00000000-0008-0000-1500-00003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6" name="Text Box 41">
          <a:extLst>
            <a:ext uri="{FF2B5EF4-FFF2-40B4-BE49-F238E27FC236}">
              <a16:creationId xmlns:a16="http://schemas.microsoft.com/office/drawing/2014/main" id="{00000000-0008-0000-1500-00003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7" name="Text Box 42">
          <a:extLst>
            <a:ext uri="{FF2B5EF4-FFF2-40B4-BE49-F238E27FC236}">
              <a16:creationId xmlns:a16="http://schemas.microsoft.com/office/drawing/2014/main" id="{00000000-0008-0000-1500-00003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8" name="Text Box 43">
          <a:extLst>
            <a:ext uri="{FF2B5EF4-FFF2-40B4-BE49-F238E27FC236}">
              <a16:creationId xmlns:a16="http://schemas.microsoft.com/office/drawing/2014/main" id="{00000000-0008-0000-1500-00003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49" name="Text Box 44">
          <a:extLst>
            <a:ext uri="{FF2B5EF4-FFF2-40B4-BE49-F238E27FC236}">
              <a16:creationId xmlns:a16="http://schemas.microsoft.com/office/drawing/2014/main" id="{00000000-0008-0000-1500-00003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0" name="Text Box 45">
          <a:extLst>
            <a:ext uri="{FF2B5EF4-FFF2-40B4-BE49-F238E27FC236}">
              <a16:creationId xmlns:a16="http://schemas.microsoft.com/office/drawing/2014/main" id="{00000000-0008-0000-1500-00003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1" name="Text Box 46">
          <a:extLst>
            <a:ext uri="{FF2B5EF4-FFF2-40B4-BE49-F238E27FC236}">
              <a16:creationId xmlns:a16="http://schemas.microsoft.com/office/drawing/2014/main" id="{00000000-0008-0000-1500-00003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2" name="Text Box 47">
          <a:extLst>
            <a:ext uri="{FF2B5EF4-FFF2-40B4-BE49-F238E27FC236}">
              <a16:creationId xmlns:a16="http://schemas.microsoft.com/office/drawing/2014/main" id="{00000000-0008-0000-1500-00003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3" name="Text Box 48">
          <a:extLst>
            <a:ext uri="{FF2B5EF4-FFF2-40B4-BE49-F238E27FC236}">
              <a16:creationId xmlns:a16="http://schemas.microsoft.com/office/drawing/2014/main" id="{00000000-0008-0000-1500-00003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4" name="Text Box 49">
          <a:extLst>
            <a:ext uri="{FF2B5EF4-FFF2-40B4-BE49-F238E27FC236}">
              <a16:creationId xmlns:a16="http://schemas.microsoft.com/office/drawing/2014/main" id="{00000000-0008-0000-1500-00003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5" name="Text Box 50">
          <a:extLst>
            <a:ext uri="{FF2B5EF4-FFF2-40B4-BE49-F238E27FC236}">
              <a16:creationId xmlns:a16="http://schemas.microsoft.com/office/drawing/2014/main" id="{00000000-0008-0000-1500-00003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6" name="Text Box 51">
          <a:extLst>
            <a:ext uri="{FF2B5EF4-FFF2-40B4-BE49-F238E27FC236}">
              <a16:creationId xmlns:a16="http://schemas.microsoft.com/office/drawing/2014/main" id="{00000000-0008-0000-1500-00004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7" name="Text Box 52">
          <a:extLst>
            <a:ext uri="{FF2B5EF4-FFF2-40B4-BE49-F238E27FC236}">
              <a16:creationId xmlns:a16="http://schemas.microsoft.com/office/drawing/2014/main" id="{00000000-0008-0000-1500-00004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8" name="Text Box 53">
          <a:extLst>
            <a:ext uri="{FF2B5EF4-FFF2-40B4-BE49-F238E27FC236}">
              <a16:creationId xmlns:a16="http://schemas.microsoft.com/office/drawing/2014/main" id="{00000000-0008-0000-1500-00004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59" name="Text Box 54">
          <a:extLst>
            <a:ext uri="{FF2B5EF4-FFF2-40B4-BE49-F238E27FC236}">
              <a16:creationId xmlns:a16="http://schemas.microsoft.com/office/drawing/2014/main" id="{00000000-0008-0000-1500-00004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0" name="Text Box 55">
          <a:extLst>
            <a:ext uri="{FF2B5EF4-FFF2-40B4-BE49-F238E27FC236}">
              <a16:creationId xmlns:a16="http://schemas.microsoft.com/office/drawing/2014/main" id="{00000000-0008-0000-1500-00004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1" name="Text Box 56">
          <a:extLst>
            <a:ext uri="{FF2B5EF4-FFF2-40B4-BE49-F238E27FC236}">
              <a16:creationId xmlns:a16="http://schemas.microsoft.com/office/drawing/2014/main" id="{00000000-0008-0000-1500-00004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2" name="Text Box 57">
          <a:extLst>
            <a:ext uri="{FF2B5EF4-FFF2-40B4-BE49-F238E27FC236}">
              <a16:creationId xmlns:a16="http://schemas.microsoft.com/office/drawing/2014/main" id="{00000000-0008-0000-1500-00004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3" name="Text Box 58">
          <a:extLst>
            <a:ext uri="{FF2B5EF4-FFF2-40B4-BE49-F238E27FC236}">
              <a16:creationId xmlns:a16="http://schemas.microsoft.com/office/drawing/2014/main" id="{00000000-0008-0000-1500-00004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4" name="Text Box 59">
          <a:extLst>
            <a:ext uri="{FF2B5EF4-FFF2-40B4-BE49-F238E27FC236}">
              <a16:creationId xmlns:a16="http://schemas.microsoft.com/office/drawing/2014/main" id="{00000000-0008-0000-1500-00004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5" name="Text Box 60">
          <a:extLst>
            <a:ext uri="{FF2B5EF4-FFF2-40B4-BE49-F238E27FC236}">
              <a16:creationId xmlns:a16="http://schemas.microsoft.com/office/drawing/2014/main" id="{00000000-0008-0000-1500-00004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6" name="Text Box 61">
          <a:extLst>
            <a:ext uri="{FF2B5EF4-FFF2-40B4-BE49-F238E27FC236}">
              <a16:creationId xmlns:a16="http://schemas.microsoft.com/office/drawing/2014/main" id="{00000000-0008-0000-1500-00004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7" name="Text Box 62">
          <a:extLst>
            <a:ext uri="{FF2B5EF4-FFF2-40B4-BE49-F238E27FC236}">
              <a16:creationId xmlns:a16="http://schemas.microsoft.com/office/drawing/2014/main" id="{00000000-0008-0000-1500-00004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8" name="Text Box 63">
          <a:extLst>
            <a:ext uri="{FF2B5EF4-FFF2-40B4-BE49-F238E27FC236}">
              <a16:creationId xmlns:a16="http://schemas.microsoft.com/office/drawing/2014/main" id="{00000000-0008-0000-1500-00004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69" name="Text Box 64">
          <a:extLst>
            <a:ext uri="{FF2B5EF4-FFF2-40B4-BE49-F238E27FC236}">
              <a16:creationId xmlns:a16="http://schemas.microsoft.com/office/drawing/2014/main" id="{00000000-0008-0000-1500-00004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0" name="Text Box 65">
          <a:extLst>
            <a:ext uri="{FF2B5EF4-FFF2-40B4-BE49-F238E27FC236}">
              <a16:creationId xmlns:a16="http://schemas.microsoft.com/office/drawing/2014/main" id="{00000000-0008-0000-1500-00004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1" name="Text Box 66">
          <a:extLst>
            <a:ext uri="{FF2B5EF4-FFF2-40B4-BE49-F238E27FC236}">
              <a16:creationId xmlns:a16="http://schemas.microsoft.com/office/drawing/2014/main" id="{00000000-0008-0000-1500-00004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2" name="Text Box 67">
          <a:extLst>
            <a:ext uri="{FF2B5EF4-FFF2-40B4-BE49-F238E27FC236}">
              <a16:creationId xmlns:a16="http://schemas.microsoft.com/office/drawing/2014/main" id="{00000000-0008-0000-1500-00005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3" name="Text Box 68">
          <a:extLst>
            <a:ext uri="{FF2B5EF4-FFF2-40B4-BE49-F238E27FC236}">
              <a16:creationId xmlns:a16="http://schemas.microsoft.com/office/drawing/2014/main" id="{00000000-0008-0000-1500-00005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4" name="Text Box 69">
          <a:extLst>
            <a:ext uri="{FF2B5EF4-FFF2-40B4-BE49-F238E27FC236}">
              <a16:creationId xmlns:a16="http://schemas.microsoft.com/office/drawing/2014/main" id="{00000000-0008-0000-1500-00005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5" name="Text Box 70">
          <a:extLst>
            <a:ext uri="{FF2B5EF4-FFF2-40B4-BE49-F238E27FC236}">
              <a16:creationId xmlns:a16="http://schemas.microsoft.com/office/drawing/2014/main" id="{00000000-0008-0000-1500-00005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6" name="Text Box 71">
          <a:extLst>
            <a:ext uri="{FF2B5EF4-FFF2-40B4-BE49-F238E27FC236}">
              <a16:creationId xmlns:a16="http://schemas.microsoft.com/office/drawing/2014/main" id="{00000000-0008-0000-1500-00005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7" name="Text Box 72">
          <a:extLst>
            <a:ext uri="{FF2B5EF4-FFF2-40B4-BE49-F238E27FC236}">
              <a16:creationId xmlns:a16="http://schemas.microsoft.com/office/drawing/2014/main" id="{00000000-0008-0000-1500-00005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8" name="Text Box 73">
          <a:extLst>
            <a:ext uri="{FF2B5EF4-FFF2-40B4-BE49-F238E27FC236}">
              <a16:creationId xmlns:a16="http://schemas.microsoft.com/office/drawing/2014/main" id="{00000000-0008-0000-1500-00005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79" name="Text Box 74">
          <a:extLst>
            <a:ext uri="{FF2B5EF4-FFF2-40B4-BE49-F238E27FC236}">
              <a16:creationId xmlns:a16="http://schemas.microsoft.com/office/drawing/2014/main" id="{00000000-0008-0000-1500-00005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0" name="Text Box 75">
          <a:extLst>
            <a:ext uri="{FF2B5EF4-FFF2-40B4-BE49-F238E27FC236}">
              <a16:creationId xmlns:a16="http://schemas.microsoft.com/office/drawing/2014/main" id="{00000000-0008-0000-1500-00005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1" name="Text Box 76">
          <a:extLst>
            <a:ext uri="{FF2B5EF4-FFF2-40B4-BE49-F238E27FC236}">
              <a16:creationId xmlns:a16="http://schemas.microsoft.com/office/drawing/2014/main" id="{00000000-0008-0000-1500-00005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2" name="Text Box 77">
          <a:extLst>
            <a:ext uri="{FF2B5EF4-FFF2-40B4-BE49-F238E27FC236}">
              <a16:creationId xmlns:a16="http://schemas.microsoft.com/office/drawing/2014/main" id="{00000000-0008-0000-1500-00005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3" name="Text Box 78">
          <a:extLst>
            <a:ext uri="{FF2B5EF4-FFF2-40B4-BE49-F238E27FC236}">
              <a16:creationId xmlns:a16="http://schemas.microsoft.com/office/drawing/2014/main" id="{00000000-0008-0000-1500-00005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4" name="Text Box 79">
          <a:extLst>
            <a:ext uri="{FF2B5EF4-FFF2-40B4-BE49-F238E27FC236}">
              <a16:creationId xmlns:a16="http://schemas.microsoft.com/office/drawing/2014/main" id="{00000000-0008-0000-1500-00005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5" name="Text Box 80">
          <a:extLst>
            <a:ext uri="{FF2B5EF4-FFF2-40B4-BE49-F238E27FC236}">
              <a16:creationId xmlns:a16="http://schemas.microsoft.com/office/drawing/2014/main" id="{00000000-0008-0000-1500-00005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6" name="Text Box 81">
          <a:extLst>
            <a:ext uri="{FF2B5EF4-FFF2-40B4-BE49-F238E27FC236}">
              <a16:creationId xmlns:a16="http://schemas.microsoft.com/office/drawing/2014/main" id="{00000000-0008-0000-1500-00005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7" name="Text Box 82">
          <a:extLst>
            <a:ext uri="{FF2B5EF4-FFF2-40B4-BE49-F238E27FC236}">
              <a16:creationId xmlns:a16="http://schemas.microsoft.com/office/drawing/2014/main" id="{00000000-0008-0000-1500-00005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8" name="Text Box 83">
          <a:extLst>
            <a:ext uri="{FF2B5EF4-FFF2-40B4-BE49-F238E27FC236}">
              <a16:creationId xmlns:a16="http://schemas.microsoft.com/office/drawing/2014/main" id="{00000000-0008-0000-1500-00006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89" name="Text Box 84">
          <a:extLst>
            <a:ext uri="{FF2B5EF4-FFF2-40B4-BE49-F238E27FC236}">
              <a16:creationId xmlns:a16="http://schemas.microsoft.com/office/drawing/2014/main" id="{00000000-0008-0000-1500-00006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0" name="Text Box 85">
          <a:extLst>
            <a:ext uri="{FF2B5EF4-FFF2-40B4-BE49-F238E27FC236}">
              <a16:creationId xmlns:a16="http://schemas.microsoft.com/office/drawing/2014/main" id="{00000000-0008-0000-1500-00006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1" name="Text Box 86">
          <a:extLst>
            <a:ext uri="{FF2B5EF4-FFF2-40B4-BE49-F238E27FC236}">
              <a16:creationId xmlns:a16="http://schemas.microsoft.com/office/drawing/2014/main" id="{00000000-0008-0000-1500-00006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2" name="Text Box 87">
          <a:extLst>
            <a:ext uri="{FF2B5EF4-FFF2-40B4-BE49-F238E27FC236}">
              <a16:creationId xmlns:a16="http://schemas.microsoft.com/office/drawing/2014/main" id="{00000000-0008-0000-1500-00006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3" name="Text Box 88">
          <a:extLst>
            <a:ext uri="{FF2B5EF4-FFF2-40B4-BE49-F238E27FC236}">
              <a16:creationId xmlns:a16="http://schemas.microsoft.com/office/drawing/2014/main" id="{00000000-0008-0000-1500-00006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4" name="Text Box 89">
          <a:extLst>
            <a:ext uri="{FF2B5EF4-FFF2-40B4-BE49-F238E27FC236}">
              <a16:creationId xmlns:a16="http://schemas.microsoft.com/office/drawing/2014/main" id="{00000000-0008-0000-1500-00006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5" name="Text Box 90">
          <a:extLst>
            <a:ext uri="{FF2B5EF4-FFF2-40B4-BE49-F238E27FC236}">
              <a16:creationId xmlns:a16="http://schemas.microsoft.com/office/drawing/2014/main" id="{00000000-0008-0000-1500-00006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6" name="Text Box 91">
          <a:extLst>
            <a:ext uri="{FF2B5EF4-FFF2-40B4-BE49-F238E27FC236}">
              <a16:creationId xmlns:a16="http://schemas.microsoft.com/office/drawing/2014/main" id="{00000000-0008-0000-1500-00006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7" name="Text Box 92">
          <a:extLst>
            <a:ext uri="{FF2B5EF4-FFF2-40B4-BE49-F238E27FC236}">
              <a16:creationId xmlns:a16="http://schemas.microsoft.com/office/drawing/2014/main" id="{00000000-0008-0000-1500-00006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8" name="Text Box 93">
          <a:extLst>
            <a:ext uri="{FF2B5EF4-FFF2-40B4-BE49-F238E27FC236}">
              <a16:creationId xmlns:a16="http://schemas.microsoft.com/office/drawing/2014/main" id="{00000000-0008-0000-1500-00006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899" name="Text Box 94">
          <a:extLst>
            <a:ext uri="{FF2B5EF4-FFF2-40B4-BE49-F238E27FC236}">
              <a16:creationId xmlns:a16="http://schemas.microsoft.com/office/drawing/2014/main" id="{00000000-0008-0000-1500-00006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0" name="Text Box 95">
          <a:extLst>
            <a:ext uri="{FF2B5EF4-FFF2-40B4-BE49-F238E27FC236}">
              <a16:creationId xmlns:a16="http://schemas.microsoft.com/office/drawing/2014/main" id="{00000000-0008-0000-1500-00006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1" name="Text Box 96">
          <a:extLst>
            <a:ext uri="{FF2B5EF4-FFF2-40B4-BE49-F238E27FC236}">
              <a16:creationId xmlns:a16="http://schemas.microsoft.com/office/drawing/2014/main" id="{00000000-0008-0000-1500-00006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2" name="Text Box 97">
          <a:extLst>
            <a:ext uri="{FF2B5EF4-FFF2-40B4-BE49-F238E27FC236}">
              <a16:creationId xmlns:a16="http://schemas.microsoft.com/office/drawing/2014/main" id="{00000000-0008-0000-1500-00006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3" name="Text Box 98">
          <a:extLst>
            <a:ext uri="{FF2B5EF4-FFF2-40B4-BE49-F238E27FC236}">
              <a16:creationId xmlns:a16="http://schemas.microsoft.com/office/drawing/2014/main" id="{00000000-0008-0000-1500-00006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4" name="Text Box 99">
          <a:extLst>
            <a:ext uri="{FF2B5EF4-FFF2-40B4-BE49-F238E27FC236}">
              <a16:creationId xmlns:a16="http://schemas.microsoft.com/office/drawing/2014/main" id="{00000000-0008-0000-1500-00007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5" name="Text Box 100">
          <a:extLst>
            <a:ext uri="{FF2B5EF4-FFF2-40B4-BE49-F238E27FC236}">
              <a16:creationId xmlns:a16="http://schemas.microsoft.com/office/drawing/2014/main" id="{00000000-0008-0000-1500-00007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6" name="Text Box 101">
          <a:extLst>
            <a:ext uri="{FF2B5EF4-FFF2-40B4-BE49-F238E27FC236}">
              <a16:creationId xmlns:a16="http://schemas.microsoft.com/office/drawing/2014/main" id="{00000000-0008-0000-1500-00007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7" name="Text Box 102">
          <a:extLst>
            <a:ext uri="{FF2B5EF4-FFF2-40B4-BE49-F238E27FC236}">
              <a16:creationId xmlns:a16="http://schemas.microsoft.com/office/drawing/2014/main" id="{00000000-0008-0000-1500-00007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8" name="Text Box 103">
          <a:extLst>
            <a:ext uri="{FF2B5EF4-FFF2-40B4-BE49-F238E27FC236}">
              <a16:creationId xmlns:a16="http://schemas.microsoft.com/office/drawing/2014/main" id="{00000000-0008-0000-1500-00007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09" name="Text Box 104">
          <a:extLst>
            <a:ext uri="{FF2B5EF4-FFF2-40B4-BE49-F238E27FC236}">
              <a16:creationId xmlns:a16="http://schemas.microsoft.com/office/drawing/2014/main" id="{00000000-0008-0000-1500-00007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0" name="Text Box 105">
          <a:extLst>
            <a:ext uri="{FF2B5EF4-FFF2-40B4-BE49-F238E27FC236}">
              <a16:creationId xmlns:a16="http://schemas.microsoft.com/office/drawing/2014/main" id="{00000000-0008-0000-1500-00007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1" name="Text Box 106">
          <a:extLst>
            <a:ext uri="{FF2B5EF4-FFF2-40B4-BE49-F238E27FC236}">
              <a16:creationId xmlns:a16="http://schemas.microsoft.com/office/drawing/2014/main" id="{00000000-0008-0000-1500-00007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2" name="Text Box 107">
          <a:extLst>
            <a:ext uri="{FF2B5EF4-FFF2-40B4-BE49-F238E27FC236}">
              <a16:creationId xmlns:a16="http://schemas.microsoft.com/office/drawing/2014/main" id="{00000000-0008-0000-1500-00007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3" name="Text Box 108">
          <a:extLst>
            <a:ext uri="{FF2B5EF4-FFF2-40B4-BE49-F238E27FC236}">
              <a16:creationId xmlns:a16="http://schemas.microsoft.com/office/drawing/2014/main" id="{00000000-0008-0000-1500-00007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4" name="Text Box 109">
          <a:extLst>
            <a:ext uri="{FF2B5EF4-FFF2-40B4-BE49-F238E27FC236}">
              <a16:creationId xmlns:a16="http://schemas.microsoft.com/office/drawing/2014/main" id="{00000000-0008-0000-1500-00007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5" name="Text Box 110">
          <a:extLst>
            <a:ext uri="{FF2B5EF4-FFF2-40B4-BE49-F238E27FC236}">
              <a16:creationId xmlns:a16="http://schemas.microsoft.com/office/drawing/2014/main" id="{00000000-0008-0000-1500-00007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6" name="Text Box 111">
          <a:extLst>
            <a:ext uri="{FF2B5EF4-FFF2-40B4-BE49-F238E27FC236}">
              <a16:creationId xmlns:a16="http://schemas.microsoft.com/office/drawing/2014/main" id="{00000000-0008-0000-1500-00007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7" name="Text Box 112">
          <a:extLst>
            <a:ext uri="{FF2B5EF4-FFF2-40B4-BE49-F238E27FC236}">
              <a16:creationId xmlns:a16="http://schemas.microsoft.com/office/drawing/2014/main" id="{00000000-0008-0000-1500-00007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8" name="Text Box 113">
          <a:extLst>
            <a:ext uri="{FF2B5EF4-FFF2-40B4-BE49-F238E27FC236}">
              <a16:creationId xmlns:a16="http://schemas.microsoft.com/office/drawing/2014/main" id="{00000000-0008-0000-1500-00007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19" name="Text Box 114">
          <a:extLst>
            <a:ext uri="{FF2B5EF4-FFF2-40B4-BE49-F238E27FC236}">
              <a16:creationId xmlns:a16="http://schemas.microsoft.com/office/drawing/2014/main" id="{00000000-0008-0000-1500-00007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0" name="Text Box 115">
          <a:extLst>
            <a:ext uri="{FF2B5EF4-FFF2-40B4-BE49-F238E27FC236}">
              <a16:creationId xmlns:a16="http://schemas.microsoft.com/office/drawing/2014/main" id="{00000000-0008-0000-1500-00008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1" name="Text Box 116">
          <a:extLst>
            <a:ext uri="{FF2B5EF4-FFF2-40B4-BE49-F238E27FC236}">
              <a16:creationId xmlns:a16="http://schemas.microsoft.com/office/drawing/2014/main" id="{00000000-0008-0000-1500-00008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2" name="Text Box 117">
          <a:extLst>
            <a:ext uri="{FF2B5EF4-FFF2-40B4-BE49-F238E27FC236}">
              <a16:creationId xmlns:a16="http://schemas.microsoft.com/office/drawing/2014/main" id="{00000000-0008-0000-1500-00008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3" name="Text Box 118">
          <a:extLst>
            <a:ext uri="{FF2B5EF4-FFF2-40B4-BE49-F238E27FC236}">
              <a16:creationId xmlns:a16="http://schemas.microsoft.com/office/drawing/2014/main" id="{00000000-0008-0000-1500-00008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4" name="Text Box 119">
          <a:extLst>
            <a:ext uri="{FF2B5EF4-FFF2-40B4-BE49-F238E27FC236}">
              <a16:creationId xmlns:a16="http://schemas.microsoft.com/office/drawing/2014/main" id="{00000000-0008-0000-1500-00008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5" name="Text Box 120">
          <a:extLst>
            <a:ext uri="{FF2B5EF4-FFF2-40B4-BE49-F238E27FC236}">
              <a16:creationId xmlns:a16="http://schemas.microsoft.com/office/drawing/2014/main" id="{00000000-0008-0000-1500-00008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6" name="Text Box 121">
          <a:extLst>
            <a:ext uri="{FF2B5EF4-FFF2-40B4-BE49-F238E27FC236}">
              <a16:creationId xmlns:a16="http://schemas.microsoft.com/office/drawing/2014/main" id="{00000000-0008-0000-1500-00008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7" name="Text Box 122">
          <a:extLst>
            <a:ext uri="{FF2B5EF4-FFF2-40B4-BE49-F238E27FC236}">
              <a16:creationId xmlns:a16="http://schemas.microsoft.com/office/drawing/2014/main" id="{00000000-0008-0000-1500-00008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8" name="Text Box 123">
          <a:extLst>
            <a:ext uri="{FF2B5EF4-FFF2-40B4-BE49-F238E27FC236}">
              <a16:creationId xmlns:a16="http://schemas.microsoft.com/office/drawing/2014/main" id="{00000000-0008-0000-1500-00008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29" name="Text Box 124">
          <a:extLst>
            <a:ext uri="{FF2B5EF4-FFF2-40B4-BE49-F238E27FC236}">
              <a16:creationId xmlns:a16="http://schemas.microsoft.com/office/drawing/2014/main" id="{00000000-0008-0000-1500-00008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0" name="Text Box 125">
          <a:extLst>
            <a:ext uri="{FF2B5EF4-FFF2-40B4-BE49-F238E27FC236}">
              <a16:creationId xmlns:a16="http://schemas.microsoft.com/office/drawing/2014/main" id="{00000000-0008-0000-1500-00008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1" name="Text Box 126">
          <a:extLst>
            <a:ext uri="{FF2B5EF4-FFF2-40B4-BE49-F238E27FC236}">
              <a16:creationId xmlns:a16="http://schemas.microsoft.com/office/drawing/2014/main" id="{00000000-0008-0000-1500-00008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2" name="Text Box 127">
          <a:extLst>
            <a:ext uri="{FF2B5EF4-FFF2-40B4-BE49-F238E27FC236}">
              <a16:creationId xmlns:a16="http://schemas.microsoft.com/office/drawing/2014/main" id="{00000000-0008-0000-1500-00008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3" name="Text Box 128">
          <a:extLst>
            <a:ext uri="{FF2B5EF4-FFF2-40B4-BE49-F238E27FC236}">
              <a16:creationId xmlns:a16="http://schemas.microsoft.com/office/drawing/2014/main" id="{00000000-0008-0000-1500-00008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4" name="Text Box 129">
          <a:extLst>
            <a:ext uri="{FF2B5EF4-FFF2-40B4-BE49-F238E27FC236}">
              <a16:creationId xmlns:a16="http://schemas.microsoft.com/office/drawing/2014/main" id="{00000000-0008-0000-1500-00008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5" name="Text Box 130">
          <a:extLst>
            <a:ext uri="{FF2B5EF4-FFF2-40B4-BE49-F238E27FC236}">
              <a16:creationId xmlns:a16="http://schemas.microsoft.com/office/drawing/2014/main" id="{00000000-0008-0000-1500-00008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6" name="Text Box 131">
          <a:extLst>
            <a:ext uri="{FF2B5EF4-FFF2-40B4-BE49-F238E27FC236}">
              <a16:creationId xmlns:a16="http://schemas.microsoft.com/office/drawing/2014/main" id="{00000000-0008-0000-1500-00009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7" name="Text Box 132">
          <a:extLst>
            <a:ext uri="{FF2B5EF4-FFF2-40B4-BE49-F238E27FC236}">
              <a16:creationId xmlns:a16="http://schemas.microsoft.com/office/drawing/2014/main" id="{00000000-0008-0000-1500-00009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8" name="Text Box 133">
          <a:extLst>
            <a:ext uri="{FF2B5EF4-FFF2-40B4-BE49-F238E27FC236}">
              <a16:creationId xmlns:a16="http://schemas.microsoft.com/office/drawing/2014/main" id="{00000000-0008-0000-1500-00009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39" name="Text Box 134">
          <a:extLst>
            <a:ext uri="{FF2B5EF4-FFF2-40B4-BE49-F238E27FC236}">
              <a16:creationId xmlns:a16="http://schemas.microsoft.com/office/drawing/2014/main" id="{00000000-0008-0000-1500-00009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0" name="Text Box 135">
          <a:extLst>
            <a:ext uri="{FF2B5EF4-FFF2-40B4-BE49-F238E27FC236}">
              <a16:creationId xmlns:a16="http://schemas.microsoft.com/office/drawing/2014/main" id="{00000000-0008-0000-1500-00009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1" name="Text Box 136">
          <a:extLst>
            <a:ext uri="{FF2B5EF4-FFF2-40B4-BE49-F238E27FC236}">
              <a16:creationId xmlns:a16="http://schemas.microsoft.com/office/drawing/2014/main" id="{00000000-0008-0000-1500-00009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2" name="Text Box 137">
          <a:extLst>
            <a:ext uri="{FF2B5EF4-FFF2-40B4-BE49-F238E27FC236}">
              <a16:creationId xmlns:a16="http://schemas.microsoft.com/office/drawing/2014/main" id="{00000000-0008-0000-1500-00009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3" name="Text Box 138">
          <a:extLst>
            <a:ext uri="{FF2B5EF4-FFF2-40B4-BE49-F238E27FC236}">
              <a16:creationId xmlns:a16="http://schemas.microsoft.com/office/drawing/2014/main" id="{00000000-0008-0000-1500-00009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4" name="Text Box 139">
          <a:extLst>
            <a:ext uri="{FF2B5EF4-FFF2-40B4-BE49-F238E27FC236}">
              <a16:creationId xmlns:a16="http://schemas.microsoft.com/office/drawing/2014/main" id="{00000000-0008-0000-1500-00009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5" name="Text Box 140">
          <a:extLst>
            <a:ext uri="{FF2B5EF4-FFF2-40B4-BE49-F238E27FC236}">
              <a16:creationId xmlns:a16="http://schemas.microsoft.com/office/drawing/2014/main" id="{00000000-0008-0000-1500-00009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6" name="Text Box 141">
          <a:extLst>
            <a:ext uri="{FF2B5EF4-FFF2-40B4-BE49-F238E27FC236}">
              <a16:creationId xmlns:a16="http://schemas.microsoft.com/office/drawing/2014/main" id="{00000000-0008-0000-1500-00009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7" name="Text Box 142">
          <a:extLst>
            <a:ext uri="{FF2B5EF4-FFF2-40B4-BE49-F238E27FC236}">
              <a16:creationId xmlns:a16="http://schemas.microsoft.com/office/drawing/2014/main" id="{00000000-0008-0000-1500-00009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8" name="Text Box 143">
          <a:extLst>
            <a:ext uri="{FF2B5EF4-FFF2-40B4-BE49-F238E27FC236}">
              <a16:creationId xmlns:a16="http://schemas.microsoft.com/office/drawing/2014/main" id="{00000000-0008-0000-1500-00009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49" name="Text Box 144">
          <a:extLst>
            <a:ext uri="{FF2B5EF4-FFF2-40B4-BE49-F238E27FC236}">
              <a16:creationId xmlns:a16="http://schemas.microsoft.com/office/drawing/2014/main" id="{00000000-0008-0000-1500-00009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0" name="Text Box 145">
          <a:extLst>
            <a:ext uri="{FF2B5EF4-FFF2-40B4-BE49-F238E27FC236}">
              <a16:creationId xmlns:a16="http://schemas.microsoft.com/office/drawing/2014/main" id="{00000000-0008-0000-1500-00009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1" name="Text Box 146">
          <a:extLst>
            <a:ext uri="{FF2B5EF4-FFF2-40B4-BE49-F238E27FC236}">
              <a16:creationId xmlns:a16="http://schemas.microsoft.com/office/drawing/2014/main" id="{00000000-0008-0000-1500-00009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2" name="Text Box 147">
          <a:extLst>
            <a:ext uri="{FF2B5EF4-FFF2-40B4-BE49-F238E27FC236}">
              <a16:creationId xmlns:a16="http://schemas.microsoft.com/office/drawing/2014/main" id="{00000000-0008-0000-1500-0000A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3" name="Text Box 148">
          <a:extLst>
            <a:ext uri="{FF2B5EF4-FFF2-40B4-BE49-F238E27FC236}">
              <a16:creationId xmlns:a16="http://schemas.microsoft.com/office/drawing/2014/main" id="{00000000-0008-0000-1500-0000A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4" name="Text Box 149">
          <a:extLst>
            <a:ext uri="{FF2B5EF4-FFF2-40B4-BE49-F238E27FC236}">
              <a16:creationId xmlns:a16="http://schemas.microsoft.com/office/drawing/2014/main" id="{00000000-0008-0000-1500-0000A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5" name="Text Box 150">
          <a:extLst>
            <a:ext uri="{FF2B5EF4-FFF2-40B4-BE49-F238E27FC236}">
              <a16:creationId xmlns:a16="http://schemas.microsoft.com/office/drawing/2014/main" id="{00000000-0008-0000-1500-0000A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6" name="Text Box 151">
          <a:extLst>
            <a:ext uri="{FF2B5EF4-FFF2-40B4-BE49-F238E27FC236}">
              <a16:creationId xmlns:a16="http://schemas.microsoft.com/office/drawing/2014/main" id="{00000000-0008-0000-1500-0000A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7" name="Text Box 152">
          <a:extLst>
            <a:ext uri="{FF2B5EF4-FFF2-40B4-BE49-F238E27FC236}">
              <a16:creationId xmlns:a16="http://schemas.microsoft.com/office/drawing/2014/main" id="{00000000-0008-0000-1500-0000A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8" name="Text Box 153">
          <a:extLst>
            <a:ext uri="{FF2B5EF4-FFF2-40B4-BE49-F238E27FC236}">
              <a16:creationId xmlns:a16="http://schemas.microsoft.com/office/drawing/2014/main" id="{00000000-0008-0000-1500-0000A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59" name="Text Box 154">
          <a:extLst>
            <a:ext uri="{FF2B5EF4-FFF2-40B4-BE49-F238E27FC236}">
              <a16:creationId xmlns:a16="http://schemas.microsoft.com/office/drawing/2014/main" id="{00000000-0008-0000-1500-0000A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0" name="Text Box 155">
          <a:extLst>
            <a:ext uri="{FF2B5EF4-FFF2-40B4-BE49-F238E27FC236}">
              <a16:creationId xmlns:a16="http://schemas.microsoft.com/office/drawing/2014/main" id="{00000000-0008-0000-1500-0000A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1" name="Text Box 156">
          <a:extLst>
            <a:ext uri="{FF2B5EF4-FFF2-40B4-BE49-F238E27FC236}">
              <a16:creationId xmlns:a16="http://schemas.microsoft.com/office/drawing/2014/main" id="{00000000-0008-0000-1500-0000A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2" name="Text Box 157">
          <a:extLst>
            <a:ext uri="{FF2B5EF4-FFF2-40B4-BE49-F238E27FC236}">
              <a16:creationId xmlns:a16="http://schemas.microsoft.com/office/drawing/2014/main" id="{00000000-0008-0000-1500-0000A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3" name="Text Box 158">
          <a:extLst>
            <a:ext uri="{FF2B5EF4-FFF2-40B4-BE49-F238E27FC236}">
              <a16:creationId xmlns:a16="http://schemas.microsoft.com/office/drawing/2014/main" id="{00000000-0008-0000-1500-0000A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4" name="Text Box 159">
          <a:extLst>
            <a:ext uri="{FF2B5EF4-FFF2-40B4-BE49-F238E27FC236}">
              <a16:creationId xmlns:a16="http://schemas.microsoft.com/office/drawing/2014/main" id="{00000000-0008-0000-1500-0000A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5" name="Text Box 160">
          <a:extLst>
            <a:ext uri="{FF2B5EF4-FFF2-40B4-BE49-F238E27FC236}">
              <a16:creationId xmlns:a16="http://schemas.microsoft.com/office/drawing/2014/main" id="{00000000-0008-0000-1500-0000A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6" name="Text Box 161">
          <a:extLst>
            <a:ext uri="{FF2B5EF4-FFF2-40B4-BE49-F238E27FC236}">
              <a16:creationId xmlns:a16="http://schemas.microsoft.com/office/drawing/2014/main" id="{00000000-0008-0000-1500-0000A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7" name="Text Box 162">
          <a:extLst>
            <a:ext uri="{FF2B5EF4-FFF2-40B4-BE49-F238E27FC236}">
              <a16:creationId xmlns:a16="http://schemas.microsoft.com/office/drawing/2014/main" id="{00000000-0008-0000-1500-0000A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8" name="Text Box 163">
          <a:extLst>
            <a:ext uri="{FF2B5EF4-FFF2-40B4-BE49-F238E27FC236}">
              <a16:creationId xmlns:a16="http://schemas.microsoft.com/office/drawing/2014/main" id="{00000000-0008-0000-1500-0000B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69" name="Text Box 164">
          <a:extLst>
            <a:ext uri="{FF2B5EF4-FFF2-40B4-BE49-F238E27FC236}">
              <a16:creationId xmlns:a16="http://schemas.microsoft.com/office/drawing/2014/main" id="{00000000-0008-0000-1500-0000B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0" name="Text Box 165">
          <a:extLst>
            <a:ext uri="{FF2B5EF4-FFF2-40B4-BE49-F238E27FC236}">
              <a16:creationId xmlns:a16="http://schemas.microsoft.com/office/drawing/2014/main" id="{00000000-0008-0000-1500-0000B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1" name="Text Box 166">
          <a:extLst>
            <a:ext uri="{FF2B5EF4-FFF2-40B4-BE49-F238E27FC236}">
              <a16:creationId xmlns:a16="http://schemas.microsoft.com/office/drawing/2014/main" id="{00000000-0008-0000-1500-0000B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2" name="Text Box 167">
          <a:extLst>
            <a:ext uri="{FF2B5EF4-FFF2-40B4-BE49-F238E27FC236}">
              <a16:creationId xmlns:a16="http://schemas.microsoft.com/office/drawing/2014/main" id="{00000000-0008-0000-1500-0000B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3" name="Text Box 168">
          <a:extLst>
            <a:ext uri="{FF2B5EF4-FFF2-40B4-BE49-F238E27FC236}">
              <a16:creationId xmlns:a16="http://schemas.microsoft.com/office/drawing/2014/main" id="{00000000-0008-0000-1500-0000B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4" name="Text Box 169">
          <a:extLst>
            <a:ext uri="{FF2B5EF4-FFF2-40B4-BE49-F238E27FC236}">
              <a16:creationId xmlns:a16="http://schemas.microsoft.com/office/drawing/2014/main" id="{00000000-0008-0000-1500-0000B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5" name="Text Box 170">
          <a:extLst>
            <a:ext uri="{FF2B5EF4-FFF2-40B4-BE49-F238E27FC236}">
              <a16:creationId xmlns:a16="http://schemas.microsoft.com/office/drawing/2014/main" id="{00000000-0008-0000-1500-0000B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6" name="Text Box 171">
          <a:extLst>
            <a:ext uri="{FF2B5EF4-FFF2-40B4-BE49-F238E27FC236}">
              <a16:creationId xmlns:a16="http://schemas.microsoft.com/office/drawing/2014/main" id="{00000000-0008-0000-1500-0000B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7" name="Text Box 172">
          <a:extLst>
            <a:ext uri="{FF2B5EF4-FFF2-40B4-BE49-F238E27FC236}">
              <a16:creationId xmlns:a16="http://schemas.microsoft.com/office/drawing/2014/main" id="{00000000-0008-0000-1500-0000B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8" name="Text Box 173">
          <a:extLst>
            <a:ext uri="{FF2B5EF4-FFF2-40B4-BE49-F238E27FC236}">
              <a16:creationId xmlns:a16="http://schemas.microsoft.com/office/drawing/2014/main" id="{00000000-0008-0000-1500-0000B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79" name="Text Box 174">
          <a:extLst>
            <a:ext uri="{FF2B5EF4-FFF2-40B4-BE49-F238E27FC236}">
              <a16:creationId xmlns:a16="http://schemas.microsoft.com/office/drawing/2014/main" id="{00000000-0008-0000-1500-0000B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0" name="Text Box 175">
          <a:extLst>
            <a:ext uri="{FF2B5EF4-FFF2-40B4-BE49-F238E27FC236}">
              <a16:creationId xmlns:a16="http://schemas.microsoft.com/office/drawing/2014/main" id="{00000000-0008-0000-1500-0000B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1" name="Text Box 176">
          <a:extLst>
            <a:ext uri="{FF2B5EF4-FFF2-40B4-BE49-F238E27FC236}">
              <a16:creationId xmlns:a16="http://schemas.microsoft.com/office/drawing/2014/main" id="{00000000-0008-0000-1500-0000B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2" name="Text Box 177">
          <a:extLst>
            <a:ext uri="{FF2B5EF4-FFF2-40B4-BE49-F238E27FC236}">
              <a16:creationId xmlns:a16="http://schemas.microsoft.com/office/drawing/2014/main" id="{00000000-0008-0000-1500-0000B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3" name="Text Box 178">
          <a:extLst>
            <a:ext uri="{FF2B5EF4-FFF2-40B4-BE49-F238E27FC236}">
              <a16:creationId xmlns:a16="http://schemas.microsoft.com/office/drawing/2014/main" id="{00000000-0008-0000-1500-0000B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4" name="Text Box 179">
          <a:extLst>
            <a:ext uri="{FF2B5EF4-FFF2-40B4-BE49-F238E27FC236}">
              <a16:creationId xmlns:a16="http://schemas.microsoft.com/office/drawing/2014/main" id="{00000000-0008-0000-1500-0000C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5" name="Text Box 180">
          <a:extLst>
            <a:ext uri="{FF2B5EF4-FFF2-40B4-BE49-F238E27FC236}">
              <a16:creationId xmlns:a16="http://schemas.microsoft.com/office/drawing/2014/main" id="{00000000-0008-0000-1500-0000C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6" name="Text Box 181">
          <a:extLst>
            <a:ext uri="{FF2B5EF4-FFF2-40B4-BE49-F238E27FC236}">
              <a16:creationId xmlns:a16="http://schemas.microsoft.com/office/drawing/2014/main" id="{00000000-0008-0000-1500-0000C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7" name="Text Box 182">
          <a:extLst>
            <a:ext uri="{FF2B5EF4-FFF2-40B4-BE49-F238E27FC236}">
              <a16:creationId xmlns:a16="http://schemas.microsoft.com/office/drawing/2014/main" id="{00000000-0008-0000-1500-0000C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8" name="Text Box 183">
          <a:extLst>
            <a:ext uri="{FF2B5EF4-FFF2-40B4-BE49-F238E27FC236}">
              <a16:creationId xmlns:a16="http://schemas.microsoft.com/office/drawing/2014/main" id="{00000000-0008-0000-1500-0000C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89" name="Text Box 184">
          <a:extLst>
            <a:ext uri="{FF2B5EF4-FFF2-40B4-BE49-F238E27FC236}">
              <a16:creationId xmlns:a16="http://schemas.microsoft.com/office/drawing/2014/main" id="{00000000-0008-0000-1500-0000C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0" name="Text Box 185">
          <a:extLst>
            <a:ext uri="{FF2B5EF4-FFF2-40B4-BE49-F238E27FC236}">
              <a16:creationId xmlns:a16="http://schemas.microsoft.com/office/drawing/2014/main" id="{00000000-0008-0000-1500-0000C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1" name="Text Box 186">
          <a:extLst>
            <a:ext uri="{FF2B5EF4-FFF2-40B4-BE49-F238E27FC236}">
              <a16:creationId xmlns:a16="http://schemas.microsoft.com/office/drawing/2014/main" id="{00000000-0008-0000-1500-0000C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2" name="Text Box 187">
          <a:extLst>
            <a:ext uri="{FF2B5EF4-FFF2-40B4-BE49-F238E27FC236}">
              <a16:creationId xmlns:a16="http://schemas.microsoft.com/office/drawing/2014/main" id="{00000000-0008-0000-1500-0000C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3" name="Text Box 188">
          <a:extLst>
            <a:ext uri="{FF2B5EF4-FFF2-40B4-BE49-F238E27FC236}">
              <a16:creationId xmlns:a16="http://schemas.microsoft.com/office/drawing/2014/main" id="{00000000-0008-0000-1500-0000C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4" name="Text Box 189">
          <a:extLst>
            <a:ext uri="{FF2B5EF4-FFF2-40B4-BE49-F238E27FC236}">
              <a16:creationId xmlns:a16="http://schemas.microsoft.com/office/drawing/2014/main" id="{00000000-0008-0000-1500-0000C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5" name="Text Box 190">
          <a:extLst>
            <a:ext uri="{FF2B5EF4-FFF2-40B4-BE49-F238E27FC236}">
              <a16:creationId xmlns:a16="http://schemas.microsoft.com/office/drawing/2014/main" id="{00000000-0008-0000-1500-0000C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6" name="Text Box 191">
          <a:extLst>
            <a:ext uri="{FF2B5EF4-FFF2-40B4-BE49-F238E27FC236}">
              <a16:creationId xmlns:a16="http://schemas.microsoft.com/office/drawing/2014/main" id="{00000000-0008-0000-1500-0000C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7" name="Text Box 192">
          <a:extLst>
            <a:ext uri="{FF2B5EF4-FFF2-40B4-BE49-F238E27FC236}">
              <a16:creationId xmlns:a16="http://schemas.microsoft.com/office/drawing/2014/main" id="{00000000-0008-0000-1500-0000C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8" name="Text Box 193">
          <a:extLst>
            <a:ext uri="{FF2B5EF4-FFF2-40B4-BE49-F238E27FC236}">
              <a16:creationId xmlns:a16="http://schemas.microsoft.com/office/drawing/2014/main" id="{00000000-0008-0000-1500-0000C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1999" name="Text Box 194">
          <a:extLst>
            <a:ext uri="{FF2B5EF4-FFF2-40B4-BE49-F238E27FC236}">
              <a16:creationId xmlns:a16="http://schemas.microsoft.com/office/drawing/2014/main" id="{00000000-0008-0000-1500-0000C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0" name="Text Box 195">
          <a:extLst>
            <a:ext uri="{FF2B5EF4-FFF2-40B4-BE49-F238E27FC236}">
              <a16:creationId xmlns:a16="http://schemas.microsoft.com/office/drawing/2014/main" id="{00000000-0008-0000-1500-0000D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1" name="Text Box 196">
          <a:extLst>
            <a:ext uri="{FF2B5EF4-FFF2-40B4-BE49-F238E27FC236}">
              <a16:creationId xmlns:a16="http://schemas.microsoft.com/office/drawing/2014/main" id="{00000000-0008-0000-1500-0000D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2" name="Text Box 197">
          <a:extLst>
            <a:ext uri="{FF2B5EF4-FFF2-40B4-BE49-F238E27FC236}">
              <a16:creationId xmlns:a16="http://schemas.microsoft.com/office/drawing/2014/main" id="{00000000-0008-0000-1500-0000D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3" name="Text Box 198">
          <a:extLst>
            <a:ext uri="{FF2B5EF4-FFF2-40B4-BE49-F238E27FC236}">
              <a16:creationId xmlns:a16="http://schemas.microsoft.com/office/drawing/2014/main" id="{00000000-0008-0000-1500-0000D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4" name="Text Box 199">
          <a:extLst>
            <a:ext uri="{FF2B5EF4-FFF2-40B4-BE49-F238E27FC236}">
              <a16:creationId xmlns:a16="http://schemas.microsoft.com/office/drawing/2014/main" id="{00000000-0008-0000-1500-0000D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5" name="Text Box 200">
          <a:extLst>
            <a:ext uri="{FF2B5EF4-FFF2-40B4-BE49-F238E27FC236}">
              <a16:creationId xmlns:a16="http://schemas.microsoft.com/office/drawing/2014/main" id="{00000000-0008-0000-1500-0000D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6" name="Text Box 201">
          <a:extLst>
            <a:ext uri="{FF2B5EF4-FFF2-40B4-BE49-F238E27FC236}">
              <a16:creationId xmlns:a16="http://schemas.microsoft.com/office/drawing/2014/main" id="{00000000-0008-0000-1500-0000D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7" name="Text Box 202">
          <a:extLst>
            <a:ext uri="{FF2B5EF4-FFF2-40B4-BE49-F238E27FC236}">
              <a16:creationId xmlns:a16="http://schemas.microsoft.com/office/drawing/2014/main" id="{00000000-0008-0000-1500-0000D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8" name="Text Box 203">
          <a:extLst>
            <a:ext uri="{FF2B5EF4-FFF2-40B4-BE49-F238E27FC236}">
              <a16:creationId xmlns:a16="http://schemas.microsoft.com/office/drawing/2014/main" id="{00000000-0008-0000-1500-0000D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09" name="Text Box 204">
          <a:extLst>
            <a:ext uri="{FF2B5EF4-FFF2-40B4-BE49-F238E27FC236}">
              <a16:creationId xmlns:a16="http://schemas.microsoft.com/office/drawing/2014/main" id="{00000000-0008-0000-1500-0000D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0" name="Text Box 205">
          <a:extLst>
            <a:ext uri="{FF2B5EF4-FFF2-40B4-BE49-F238E27FC236}">
              <a16:creationId xmlns:a16="http://schemas.microsoft.com/office/drawing/2014/main" id="{00000000-0008-0000-1500-0000D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1" name="Text Box 206">
          <a:extLst>
            <a:ext uri="{FF2B5EF4-FFF2-40B4-BE49-F238E27FC236}">
              <a16:creationId xmlns:a16="http://schemas.microsoft.com/office/drawing/2014/main" id="{00000000-0008-0000-1500-0000D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2" name="Text Box 207">
          <a:extLst>
            <a:ext uri="{FF2B5EF4-FFF2-40B4-BE49-F238E27FC236}">
              <a16:creationId xmlns:a16="http://schemas.microsoft.com/office/drawing/2014/main" id="{00000000-0008-0000-1500-0000D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3" name="Text Box 208">
          <a:extLst>
            <a:ext uri="{FF2B5EF4-FFF2-40B4-BE49-F238E27FC236}">
              <a16:creationId xmlns:a16="http://schemas.microsoft.com/office/drawing/2014/main" id="{00000000-0008-0000-1500-0000D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4" name="Text Box 209">
          <a:extLst>
            <a:ext uri="{FF2B5EF4-FFF2-40B4-BE49-F238E27FC236}">
              <a16:creationId xmlns:a16="http://schemas.microsoft.com/office/drawing/2014/main" id="{00000000-0008-0000-1500-0000D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5" name="Text Box 210">
          <a:extLst>
            <a:ext uri="{FF2B5EF4-FFF2-40B4-BE49-F238E27FC236}">
              <a16:creationId xmlns:a16="http://schemas.microsoft.com/office/drawing/2014/main" id="{00000000-0008-0000-1500-0000D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6" name="Text Box 211">
          <a:extLst>
            <a:ext uri="{FF2B5EF4-FFF2-40B4-BE49-F238E27FC236}">
              <a16:creationId xmlns:a16="http://schemas.microsoft.com/office/drawing/2014/main" id="{00000000-0008-0000-1500-0000E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7" name="Text Box 212">
          <a:extLst>
            <a:ext uri="{FF2B5EF4-FFF2-40B4-BE49-F238E27FC236}">
              <a16:creationId xmlns:a16="http://schemas.microsoft.com/office/drawing/2014/main" id="{00000000-0008-0000-1500-0000E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8" name="Text Box 213">
          <a:extLst>
            <a:ext uri="{FF2B5EF4-FFF2-40B4-BE49-F238E27FC236}">
              <a16:creationId xmlns:a16="http://schemas.microsoft.com/office/drawing/2014/main" id="{00000000-0008-0000-1500-0000E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19" name="Text Box 214">
          <a:extLst>
            <a:ext uri="{FF2B5EF4-FFF2-40B4-BE49-F238E27FC236}">
              <a16:creationId xmlns:a16="http://schemas.microsoft.com/office/drawing/2014/main" id="{00000000-0008-0000-1500-0000E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0" name="Text Box 215">
          <a:extLst>
            <a:ext uri="{FF2B5EF4-FFF2-40B4-BE49-F238E27FC236}">
              <a16:creationId xmlns:a16="http://schemas.microsoft.com/office/drawing/2014/main" id="{00000000-0008-0000-1500-0000E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1" name="Text Box 216">
          <a:extLst>
            <a:ext uri="{FF2B5EF4-FFF2-40B4-BE49-F238E27FC236}">
              <a16:creationId xmlns:a16="http://schemas.microsoft.com/office/drawing/2014/main" id="{00000000-0008-0000-1500-0000E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2" name="Text Box 217">
          <a:extLst>
            <a:ext uri="{FF2B5EF4-FFF2-40B4-BE49-F238E27FC236}">
              <a16:creationId xmlns:a16="http://schemas.microsoft.com/office/drawing/2014/main" id="{00000000-0008-0000-1500-0000E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3" name="Text Box 218">
          <a:extLst>
            <a:ext uri="{FF2B5EF4-FFF2-40B4-BE49-F238E27FC236}">
              <a16:creationId xmlns:a16="http://schemas.microsoft.com/office/drawing/2014/main" id="{00000000-0008-0000-1500-0000E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4" name="Text Box 219">
          <a:extLst>
            <a:ext uri="{FF2B5EF4-FFF2-40B4-BE49-F238E27FC236}">
              <a16:creationId xmlns:a16="http://schemas.microsoft.com/office/drawing/2014/main" id="{00000000-0008-0000-1500-0000E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5" name="Text Box 220">
          <a:extLst>
            <a:ext uri="{FF2B5EF4-FFF2-40B4-BE49-F238E27FC236}">
              <a16:creationId xmlns:a16="http://schemas.microsoft.com/office/drawing/2014/main" id="{00000000-0008-0000-1500-0000E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6" name="Text Box 221">
          <a:extLst>
            <a:ext uri="{FF2B5EF4-FFF2-40B4-BE49-F238E27FC236}">
              <a16:creationId xmlns:a16="http://schemas.microsoft.com/office/drawing/2014/main" id="{00000000-0008-0000-1500-0000E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7" name="Text Box 222">
          <a:extLst>
            <a:ext uri="{FF2B5EF4-FFF2-40B4-BE49-F238E27FC236}">
              <a16:creationId xmlns:a16="http://schemas.microsoft.com/office/drawing/2014/main" id="{00000000-0008-0000-1500-0000E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8" name="Text Box 223">
          <a:extLst>
            <a:ext uri="{FF2B5EF4-FFF2-40B4-BE49-F238E27FC236}">
              <a16:creationId xmlns:a16="http://schemas.microsoft.com/office/drawing/2014/main" id="{00000000-0008-0000-1500-0000E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29" name="Text Box 224">
          <a:extLst>
            <a:ext uri="{FF2B5EF4-FFF2-40B4-BE49-F238E27FC236}">
              <a16:creationId xmlns:a16="http://schemas.microsoft.com/office/drawing/2014/main" id="{00000000-0008-0000-1500-0000E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0" name="Text Box 225">
          <a:extLst>
            <a:ext uri="{FF2B5EF4-FFF2-40B4-BE49-F238E27FC236}">
              <a16:creationId xmlns:a16="http://schemas.microsoft.com/office/drawing/2014/main" id="{00000000-0008-0000-1500-0000E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1" name="Text Box 226">
          <a:extLst>
            <a:ext uri="{FF2B5EF4-FFF2-40B4-BE49-F238E27FC236}">
              <a16:creationId xmlns:a16="http://schemas.microsoft.com/office/drawing/2014/main" id="{00000000-0008-0000-1500-0000E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2" name="Text Box 227">
          <a:extLst>
            <a:ext uri="{FF2B5EF4-FFF2-40B4-BE49-F238E27FC236}">
              <a16:creationId xmlns:a16="http://schemas.microsoft.com/office/drawing/2014/main" id="{00000000-0008-0000-1500-0000F0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3" name="Text Box 228">
          <a:extLst>
            <a:ext uri="{FF2B5EF4-FFF2-40B4-BE49-F238E27FC236}">
              <a16:creationId xmlns:a16="http://schemas.microsoft.com/office/drawing/2014/main" id="{00000000-0008-0000-1500-0000F1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4" name="Text Box 229">
          <a:extLst>
            <a:ext uri="{FF2B5EF4-FFF2-40B4-BE49-F238E27FC236}">
              <a16:creationId xmlns:a16="http://schemas.microsoft.com/office/drawing/2014/main" id="{00000000-0008-0000-1500-0000F2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5" name="Text Box 230">
          <a:extLst>
            <a:ext uri="{FF2B5EF4-FFF2-40B4-BE49-F238E27FC236}">
              <a16:creationId xmlns:a16="http://schemas.microsoft.com/office/drawing/2014/main" id="{00000000-0008-0000-1500-0000F3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6" name="Text Box 231">
          <a:extLst>
            <a:ext uri="{FF2B5EF4-FFF2-40B4-BE49-F238E27FC236}">
              <a16:creationId xmlns:a16="http://schemas.microsoft.com/office/drawing/2014/main" id="{00000000-0008-0000-1500-0000F4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7" name="Text Box 232">
          <a:extLst>
            <a:ext uri="{FF2B5EF4-FFF2-40B4-BE49-F238E27FC236}">
              <a16:creationId xmlns:a16="http://schemas.microsoft.com/office/drawing/2014/main" id="{00000000-0008-0000-1500-0000F5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8" name="Text Box 233">
          <a:extLst>
            <a:ext uri="{FF2B5EF4-FFF2-40B4-BE49-F238E27FC236}">
              <a16:creationId xmlns:a16="http://schemas.microsoft.com/office/drawing/2014/main" id="{00000000-0008-0000-1500-0000F6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39" name="Text Box 234">
          <a:extLst>
            <a:ext uri="{FF2B5EF4-FFF2-40B4-BE49-F238E27FC236}">
              <a16:creationId xmlns:a16="http://schemas.microsoft.com/office/drawing/2014/main" id="{00000000-0008-0000-1500-0000F7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0" name="Text Box 235">
          <a:extLst>
            <a:ext uri="{FF2B5EF4-FFF2-40B4-BE49-F238E27FC236}">
              <a16:creationId xmlns:a16="http://schemas.microsoft.com/office/drawing/2014/main" id="{00000000-0008-0000-1500-0000F8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1" name="Text Box 236">
          <a:extLst>
            <a:ext uri="{FF2B5EF4-FFF2-40B4-BE49-F238E27FC236}">
              <a16:creationId xmlns:a16="http://schemas.microsoft.com/office/drawing/2014/main" id="{00000000-0008-0000-1500-0000F9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2" name="Text Box 237">
          <a:extLst>
            <a:ext uri="{FF2B5EF4-FFF2-40B4-BE49-F238E27FC236}">
              <a16:creationId xmlns:a16="http://schemas.microsoft.com/office/drawing/2014/main" id="{00000000-0008-0000-1500-0000FA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3" name="Text Box 238">
          <a:extLst>
            <a:ext uri="{FF2B5EF4-FFF2-40B4-BE49-F238E27FC236}">
              <a16:creationId xmlns:a16="http://schemas.microsoft.com/office/drawing/2014/main" id="{00000000-0008-0000-1500-0000FB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4" name="Text Box 239">
          <a:extLst>
            <a:ext uri="{FF2B5EF4-FFF2-40B4-BE49-F238E27FC236}">
              <a16:creationId xmlns:a16="http://schemas.microsoft.com/office/drawing/2014/main" id="{00000000-0008-0000-1500-0000FC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5" name="Text Box 240">
          <a:extLst>
            <a:ext uri="{FF2B5EF4-FFF2-40B4-BE49-F238E27FC236}">
              <a16:creationId xmlns:a16="http://schemas.microsoft.com/office/drawing/2014/main" id="{00000000-0008-0000-1500-0000FD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6" name="Text Box 241">
          <a:extLst>
            <a:ext uri="{FF2B5EF4-FFF2-40B4-BE49-F238E27FC236}">
              <a16:creationId xmlns:a16="http://schemas.microsoft.com/office/drawing/2014/main" id="{00000000-0008-0000-1500-0000FE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7" name="Text Box 242">
          <a:extLst>
            <a:ext uri="{FF2B5EF4-FFF2-40B4-BE49-F238E27FC236}">
              <a16:creationId xmlns:a16="http://schemas.microsoft.com/office/drawing/2014/main" id="{00000000-0008-0000-1500-0000FF07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8" name="Text Box 243">
          <a:extLst>
            <a:ext uri="{FF2B5EF4-FFF2-40B4-BE49-F238E27FC236}">
              <a16:creationId xmlns:a16="http://schemas.microsoft.com/office/drawing/2014/main" id="{00000000-0008-0000-1500-00000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49" name="Text Box 244">
          <a:extLst>
            <a:ext uri="{FF2B5EF4-FFF2-40B4-BE49-F238E27FC236}">
              <a16:creationId xmlns:a16="http://schemas.microsoft.com/office/drawing/2014/main" id="{00000000-0008-0000-1500-00000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0" name="Text Box 245">
          <a:extLst>
            <a:ext uri="{FF2B5EF4-FFF2-40B4-BE49-F238E27FC236}">
              <a16:creationId xmlns:a16="http://schemas.microsoft.com/office/drawing/2014/main" id="{00000000-0008-0000-1500-00000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1" name="Text Box 246">
          <a:extLst>
            <a:ext uri="{FF2B5EF4-FFF2-40B4-BE49-F238E27FC236}">
              <a16:creationId xmlns:a16="http://schemas.microsoft.com/office/drawing/2014/main" id="{00000000-0008-0000-1500-00000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2" name="Text Box 247">
          <a:extLst>
            <a:ext uri="{FF2B5EF4-FFF2-40B4-BE49-F238E27FC236}">
              <a16:creationId xmlns:a16="http://schemas.microsoft.com/office/drawing/2014/main" id="{00000000-0008-0000-1500-00000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3" name="Text Box 248">
          <a:extLst>
            <a:ext uri="{FF2B5EF4-FFF2-40B4-BE49-F238E27FC236}">
              <a16:creationId xmlns:a16="http://schemas.microsoft.com/office/drawing/2014/main" id="{00000000-0008-0000-1500-00000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4" name="Text Box 249">
          <a:extLst>
            <a:ext uri="{FF2B5EF4-FFF2-40B4-BE49-F238E27FC236}">
              <a16:creationId xmlns:a16="http://schemas.microsoft.com/office/drawing/2014/main" id="{00000000-0008-0000-1500-00000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5" name="Text Box 250">
          <a:extLst>
            <a:ext uri="{FF2B5EF4-FFF2-40B4-BE49-F238E27FC236}">
              <a16:creationId xmlns:a16="http://schemas.microsoft.com/office/drawing/2014/main" id="{00000000-0008-0000-1500-00000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6" name="Text Box 251">
          <a:extLst>
            <a:ext uri="{FF2B5EF4-FFF2-40B4-BE49-F238E27FC236}">
              <a16:creationId xmlns:a16="http://schemas.microsoft.com/office/drawing/2014/main" id="{00000000-0008-0000-1500-00000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7" name="Text Box 252">
          <a:extLst>
            <a:ext uri="{FF2B5EF4-FFF2-40B4-BE49-F238E27FC236}">
              <a16:creationId xmlns:a16="http://schemas.microsoft.com/office/drawing/2014/main" id="{00000000-0008-0000-1500-00000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8" name="Text Box 253">
          <a:extLst>
            <a:ext uri="{FF2B5EF4-FFF2-40B4-BE49-F238E27FC236}">
              <a16:creationId xmlns:a16="http://schemas.microsoft.com/office/drawing/2014/main" id="{00000000-0008-0000-1500-00000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59" name="Text Box 254">
          <a:extLst>
            <a:ext uri="{FF2B5EF4-FFF2-40B4-BE49-F238E27FC236}">
              <a16:creationId xmlns:a16="http://schemas.microsoft.com/office/drawing/2014/main" id="{00000000-0008-0000-1500-00000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0" name="Text Box 255">
          <a:extLst>
            <a:ext uri="{FF2B5EF4-FFF2-40B4-BE49-F238E27FC236}">
              <a16:creationId xmlns:a16="http://schemas.microsoft.com/office/drawing/2014/main" id="{00000000-0008-0000-1500-00000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1" name="Text Box 256">
          <a:extLst>
            <a:ext uri="{FF2B5EF4-FFF2-40B4-BE49-F238E27FC236}">
              <a16:creationId xmlns:a16="http://schemas.microsoft.com/office/drawing/2014/main" id="{00000000-0008-0000-1500-00000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2" name="Text Box 257">
          <a:extLst>
            <a:ext uri="{FF2B5EF4-FFF2-40B4-BE49-F238E27FC236}">
              <a16:creationId xmlns:a16="http://schemas.microsoft.com/office/drawing/2014/main" id="{00000000-0008-0000-1500-00000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3" name="Text Box 258">
          <a:extLst>
            <a:ext uri="{FF2B5EF4-FFF2-40B4-BE49-F238E27FC236}">
              <a16:creationId xmlns:a16="http://schemas.microsoft.com/office/drawing/2014/main" id="{00000000-0008-0000-1500-00000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4" name="Text Box 259">
          <a:extLst>
            <a:ext uri="{FF2B5EF4-FFF2-40B4-BE49-F238E27FC236}">
              <a16:creationId xmlns:a16="http://schemas.microsoft.com/office/drawing/2014/main" id="{00000000-0008-0000-1500-00001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5" name="Text Box 260">
          <a:extLst>
            <a:ext uri="{FF2B5EF4-FFF2-40B4-BE49-F238E27FC236}">
              <a16:creationId xmlns:a16="http://schemas.microsoft.com/office/drawing/2014/main" id="{00000000-0008-0000-1500-00001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6" name="Text Box 261">
          <a:extLst>
            <a:ext uri="{FF2B5EF4-FFF2-40B4-BE49-F238E27FC236}">
              <a16:creationId xmlns:a16="http://schemas.microsoft.com/office/drawing/2014/main" id="{00000000-0008-0000-1500-00001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7" name="Text Box 262">
          <a:extLst>
            <a:ext uri="{FF2B5EF4-FFF2-40B4-BE49-F238E27FC236}">
              <a16:creationId xmlns:a16="http://schemas.microsoft.com/office/drawing/2014/main" id="{00000000-0008-0000-1500-00001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8" name="Text Box 263">
          <a:extLst>
            <a:ext uri="{FF2B5EF4-FFF2-40B4-BE49-F238E27FC236}">
              <a16:creationId xmlns:a16="http://schemas.microsoft.com/office/drawing/2014/main" id="{00000000-0008-0000-1500-00001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69" name="Text Box 264">
          <a:extLst>
            <a:ext uri="{FF2B5EF4-FFF2-40B4-BE49-F238E27FC236}">
              <a16:creationId xmlns:a16="http://schemas.microsoft.com/office/drawing/2014/main" id="{00000000-0008-0000-1500-00001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0" name="Text Box 265">
          <a:extLst>
            <a:ext uri="{FF2B5EF4-FFF2-40B4-BE49-F238E27FC236}">
              <a16:creationId xmlns:a16="http://schemas.microsoft.com/office/drawing/2014/main" id="{00000000-0008-0000-1500-00001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1" name="Text Box 266">
          <a:extLst>
            <a:ext uri="{FF2B5EF4-FFF2-40B4-BE49-F238E27FC236}">
              <a16:creationId xmlns:a16="http://schemas.microsoft.com/office/drawing/2014/main" id="{00000000-0008-0000-1500-00001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2" name="Text Box 267">
          <a:extLst>
            <a:ext uri="{FF2B5EF4-FFF2-40B4-BE49-F238E27FC236}">
              <a16:creationId xmlns:a16="http://schemas.microsoft.com/office/drawing/2014/main" id="{00000000-0008-0000-1500-00001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3" name="Text Box 268">
          <a:extLst>
            <a:ext uri="{FF2B5EF4-FFF2-40B4-BE49-F238E27FC236}">
              <a16:creationId xmlns:a16="http://schemas.microsoft.com/office/drawing/2014/main" id="{00000000-0008-0000-1500-00001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4" name="Text Box 269">
          <a:extLst>
            <a:ext uri="{FF2B5EF4-FFF2-40B4-BE49-F238E27FC236}">
              <a16:creationId xmlns:a16="http://schemas.microsoft.com/office/drawing/2014/main" id="{00000000-0008-0000-1500-00001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5" name="Text Box 270">
          <a:extLst>
            <a:ext uri="{FF2B5EF4-FFF2-40B4-BE49-F238E27FC236}">
              <a16:creationId xmlns:a16="http://schemas.microsoft.com/office/drawing/2014/main" id="{00000000-0008-0000-1500-00001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6" name="Text Box 271">
          <a:extLst>
            <a:ext uri="{FF2B5EF4-FFF2-40B4-BE49-F238E27FC236}">
              <a16:creationId xmlns:a16="http://schemas.microsoft.com/office/drawing/2014/main" id="{00000000-0008-0000-1500-00001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7" name="Text Box 272">
          <a:extLst>
            <a:ext uri="{FF2B5EF4-FFF2-40B4-BE49-F238E27FC236}">
              <a16:creationId xmlns:a16="http://schemas.microsoft.com/office/drawing/2014/main" id="{00000000-0008-0000-1500-00001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8" name="Text Box 273">
          <a:extLst>
            <a:ext uri="{FF2B5EF4-FFF2-40B4-BE49-F238E27FC236}">
              <a16:creationId xmlns:a16="http://schemas.microsoft.com/office/drawing/2014/main" id="{00000000-0008-0000-1500-00001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79" name="Text Box 274">
          <a:extLst>
            <a:ext uri="{FF2B5EF4-FFF2-40B4-BE49-F238E27FC236}">
              <a16:creationId xmlns:a16="http://schemas.microsoft.com/office/drawing/2014/main" id="{00000000-0008-0000-1500-00001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0" name="Text Box 275">
          <a:extLst>
            <a:ext uri="{FF2B5EF4-FFF2-40B4-BE49-F238E27FC236}">
              <a16:creationId xmlns:a16="http://schemas.microsoft.com/office/drawing/2014/main" id="{00000000-0008-0000-1500-00002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1" name="Text Box 276">
          <a:extLst>
            <a:ext uri="{FF2B5EF4-FFF2-40B4-BE49-F238E27FC236}">
              <a16:creationId xmlns:a16="http://schemas.microsoft.com/office/drawing/2014/main" id="{00000000-0008-0000-1500-00002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2" name="Text Box 277">
          <a:extLst>
            <a:ext uri="{FF2B5EF4-FFF2-40B4-BE49-F238E27FC236}">
              <a16:creationId xmlns:a16="http://schemas.microsoft.com/office/drawing/2014/main" id="{00000000-0008-0000-1500-00002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3" name="Text Box 278">
          <a:extLst>
            <a:ext uri="{FF2B5EF4-FFF2-40B4-BE49-F238E27FC236}">
              <a16:creationId xmlns:a16="http://schemas.microsoft.com/office/drawing/2014/main" id="{00000000-0008-0000-1500-00002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4" name="Text Box 279">
          <a:extLst>
            <a:ext uri="{FF2B5EF4-FFF2-40B4-BE49-F238E27FC236}">
              <a16:creationId xmlns:a16="http://schemas.microsoft.com/office/drawing/2014/main" id="{00000000-0008-0000-1500-00002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5" name="Text Box 280">
          <a:extLst>
            <a:ext uri="{FF2B5EF4-FFF2-40B4-BE49-F238E27FC236}">
              <a16:creationId xmlns:a16="http://schemas.microsoft.com/office/drawing/2014/main" id="{00000000-0008-0000-1500-00002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6" name="Text Box 281">
          <a:extLst>
            <a:ext uri="{FF2B5EF4-FFF2-40B4-BE49-F238E27FC236}">
              <a16:creationId xmlns:a16="http://schemas.microsoft.com/office/drawing/2014/main" id="{00000000-0008-0000-1500-00002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7" name="Text Box 282">
          <a:extLst>
            <a:ext uri="{FF2B5EF4-FFF2-40B4-BE49-F238E27FC236}">
              <a16:creationId xmlns:a16="http://schemas.microsoft.com/office/drawing/2014/main" id="{00000000-0008-0000-1500-00002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8" name="Text Box 283">
          <a:extLst>
            <a:ext uri="{FF2B5EF4-FFF2-40B4-BE49-F238E27FC236}">
              <a16:creationId xmlns:a16="http://schemas.microsoft.com/office/drawing/2014/main" id="{00000000-0008-0000-1500-00002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89" name="Text Box 284">
          <a:extLst>
            <a:ext uri="{FF2B5EF4-FFF2-40B4-BE49-F238E27FC236}">
              <a16:creationId xmlns:a16="http://schemas.microsoft.com/office/drawing/2014/main" id="{00000000-0008-0000-1500-00002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0" name="Text Box 285">
          <a:extLst>
            <a:ext uri="{FF2B5EF4-FFF2-40B4-BE49-F238E27FC236}">
              <a16:creationId xmlns:a16="http://schemas.microsoft.com/office/drawing/2014/main" id="{00000000-0008-0000-1500-00002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1" name="Text Box 286">
          <a:extLst>
            <a:ext uri="{FF2B5EF4-FFF2-40B4-BE49-F238E27FC236}">
              <a16:creationId xmlns:a16="http://schemas.microsoft.com/office/drawing/2014/main" id="{00000000-0008-0000-1500-00002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2" name="Text Box 287">
          <a:extLst>
            <a:ext uri="{FF2B5EF4-FFF2-40B4-BE49-F238E27FC236}">
              <a16:creationId xmlns:a16="http://schemas.microsoft.com/office/drawing/2014/main" id="{00000000-0008-0000-1500-00002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3" name="Text Box 288">
          <a:extLst>
            <a:ext uri="{FF2B5EF4-FFF2-40B4-BE49-F238E27FC236}">
              <a16:creationId xmlns:a16="http://schemas.microsoft.com/office/drawing/2014/main" id="{00000000-0008-0000-1500-00002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4" name="Text Box 289">
          <a:extLst>
            <a:ext uri="{FF2B5EF4-FFF2-40B4-BE49-F238E27FC236}">
              <a16:creationId xmlns:a16="http://schemas.microsoft.com/office/drawing/2014/main" id="{00000000-0008-0000-1500-00002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5" name="Text Box 290">
          <a:extLst>
            <a:ext uri="{FF2B5EF4-FFF2-40B4-BE49-F238E27FC236}">
              <a16:creationId xmlns:a16="http://schemas.microsoft.com/office/drawing/2014/main" id="{00000000-0008-0000-1500-00002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6" name="Text Box 291">
          <a:extLst>
            <a:ext uri="{FF2B5EF4-FFF2-40B4-BE49-F238E27FC236}">
              <a16:creationId xmlns:a16="http://schemas.microsoft.com/office/drawing/2014/main" id="{00000000-0008-0000-1500-00003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7" name="Text Box 292">
          <a:extLst>
            <a:ext uri="{FF2B5EF4-FFF2-40B4-BE49-F238E27FC236}">
              <a16:creationId xmlns:a16="http://schemas.microsoft.com/office/drawing/2014/main" id="{00000000-0008-0000-1500-00003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8" name="Text Box 293">
          <a:extLst>
            <a:ext uri="{FF2B5EF4-FFF2-40B4-BE49-F238E27FC236}">
              <a16:creationId xmlns:a16="http://schemas.microsoft.com/office/drawing/2014/main" id="{00000000-0008-0000-1500-00003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099" name="Text Box 294">
          <a:extLst>
            <a:ext uri="{FF2B5EF4-FFF2-40B4-BE49-F238E27FC236}">
              <a16:creationId xmlns:a16="http://schemas.microsoft.com/office/drawing/2014/main" id="{00000000-0008-0000-1500-00003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0" name="Text Box 295">
          <a:extLst>
            <a:ext uri="{FF2B5EF4-FFF2-40B4-BE49-F238E27FC236}">
              <a16:creationId xmlns:a16="http://schemas.microsoft.com/office/drawing/2014/main" id="{00000000-0008-0000-1500-00003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1" name="Text Box 296">
          <a:extLst>
            <a:ext uri="{FF2B5EF4-FFF2-40B4-BE49-F238E27FC236}">
              <a16:creationId xmlns:a16="http://schemas.microsoft.com/office/drawing/2014/main" id="{00000000-0008-0000-1500-00003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2" name="Text Box 297">
          <a:extLst>
            <a:ext uri="{FF2B5EF4-FFF2-40B4-BE49-F238E27FC236}">
              <a16:creationId xmlns:a16="http://schemas.microsoft.com/office/drawing/2014/main" id="{00000000-0008-0000-1500-00003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3" name="Text Box 298">
          <a:extLst>
            <a:ext uri="{FF2B5EF4-FFF2-40B4-BE49-F238E27FC236}">
              <a16:creationId xmlns:a16="http://schemas.microsoft.com/office/drawing/2014/main" id="{00000000-0008-0000-1500-00003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4" name="Text Box 299">
          <a:extLst>
            <a:ext uri="{FF2B5EF4-FFF2-40B4-BE49-F238E27FC236}">
              <a16:creationId xmlns:a16="http://schemas.microsoft.com/office/drawing/2014/main" id="{00000000-0008-0000-1500-00003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5" name="Text Box 300">
          <a:extLst>
            <a:ext uri="{FF2B5EF4-FFF2-40B4-BE49-F238E27FC236}">
              <a16:creationId xmlns:a16="http://schemas.microsoft.com/office/drawing/2014/main" id="{00000000-0008-0000-1500-00003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6" name="Text Box 301">
          <a:extLst>
            <a:ext uri="{FF2B5EF4-FFF2-40B4-BE49-F238E27FC236}">
              <a16:creationId xmlns:a16="http://schemas.microsoft.com/office/drawing/2014/main" id="{00000000-0008-0000-1500-00003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7" name="Text Box 302">
          <a:extLst>
            <a:ext uri="{FF2B5EF4-FFF2-40B4-BE49-F238E27FC236}">
              <a16:creationId xmlns:a16="http://schemas.microsoft.com/office/drawing/2014/main" id="{00000000-0008-0000-1500-00003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8" name="Text Box 303">
          <a:extLst>
            <a:ext uri="{FF2B5EF4-FFF2-40B4-BE49-F238E27FC236}">
              <a16:creationId xmlns:a16="http://schemas.microsoft.com/office/drawing/2014/main" id="{00000000-0008-0000-1500-00003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09" name="Text Box 304">
          <a:extLst>
            <a:ext uri="{FF2B5EF4-FFF2-40B4-BE49-F238E27FC236}">
              <a16:creationId xmlns:a16="http://schemas.microsoft.com/office/drawing/2014/main" id="{00000000-0008-0000-1500-00003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0" name="Text Box 305">
          <a:extLst>
            <a:ext uri="{FF2B5EF4-FFF2-40B4-BE49-F238E27FC236}">
              <a16:creationId xmlns:a16="http://schemas.microsoft.com/office/drawing/2014/main" id="{00000000-0008-0000-1500-00003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1" name="Text Box 306">
          <a:extLst>
            <a:ext uri="{FF2B5EF4-FFF2-40B4-BE49-F238E27FC236}">
              <a16:creationId xmlns:a16="http://schemas.microsoft.com/office/drawing/2014/main" id="{00000000-0008-0000-1500-00003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2" name="Text Box 307">
          <a:extLst>
            <a:ext uri="{FF2B5EF4-FFF2-40B4-BE49-F238E27FC236}">
              <a16:creationId xmlns:a16="http://schemas.microsoft.com/office/drawing/2014/main" id="{00000000-0008-0000-1500-00004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3" name="Text Box 308">
          <a:extLst>
            <a:ext uri="{FF2B5EF4-FFF2-40B4-BE49-F238E27FC236}">
              <a16:creationId xmlns:a16="http://schemas.microsoft.com/office/drawing/2014/main" id="{00000000-0008-0000-1500-00004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4" name="Text Box 309">
          <a:extLst>
            <a:ext uri="{FF2B5EF4-FFF2-40B4-BE49-F238E27FC236}">
              <a16:creationId xmlns:a16="http://schemas.microsoft.com/office/drawing/2014/main" id="{00000000-0008-0000-1500-00004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5" name="Text Box 310">
          <a:extLst>
            <a:ext uri="{FF2B5EF4-FFF2-40B4-BE49-F238E27FC236}">
              <a16:creationId xmlns:a16="http://schemas.microsoft.com/office/drawing/2014/main" id="{00000000-0008-0000-1500-00004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6" name="Text Box 311">
          <a:extLst>
            <a:ext uri="{FF2B5EF4-FFF2-40B4-BE49-F238E27FC236}">
              <a16:creationId xmlns:a16="http://schemas.microsoft.com/office/drawing/2014/main" id="{00000000-0008-0000-1500-00004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7" name="Text Box 312">
          <a:extLst>
            <a:ext uri="{FF2B5EF4-FFF2-40B4-BE49-F238E27FC236}">
              <a16:creationId xmlns:a16="http://schemas.microsoft.com/office/drawing/2014/main" id="{00000000-0008-0000-1500-00004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8" name="Text Box 313">
          <a:extLst>
            <a:ext uri="{FF2B5EF4-FFF2-40B4-BE49-F238E27FC236}">
              <a16:creationId xmlns:a16="http://schemas.microsoft.com/office/drawing/2014/main" id="{00000000-0008-0000-1500-00004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19" name="Text Box 314">
          <a:extLst>
            <a:ext uri="{FF2B5EF4-FFF2-40B4-BE49-F238E27FC236}">
              <a16:creationId xmlns:a16="http://schemas.microsoft.com/office/drawing/2014/main" id="{00000000-0008-0000-1500-00004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0" name="Text Box 315">
          <a:extLst>
            <a:ext uri="{FF2B5EF4-FFF2-40B4-BE49-F238E27FC236}">
              <a16:creationId xmlns:a16="http://schemas.microsoft.com/office/drawing/2014/main" id="{00000000-0008-0000-1500-00004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1" name="Text Box 316">
          <a:extLst>
            <a:ext uri="{FF2B5EF4-FFF2-40B4-BE49-F238E27FC236}">
              <a16:creationId xmlns:a16="http://schemas.microsoft.com/office/drawing/2014/main" id="{00000000-0008-0000-1500-00004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2" name="Text Box 317">
          <a:extLst>
            <a:ext uri="{FF2B5EF4-FFF2-40B4-BE49-F238E27FC236}">
              <a16:creationId xmlns:a16="http://schemas.microsoft.com/office/drawing/2014/main" id="{00000000-0008-0000-1500-00004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3" name="Text Box 318">
          <a:extLst>
            <a:ext uri="{FF2B5EF4-FFF2-40B4-BE49-F238E27FC236}">
              <a16:creationId xmlns:a16="http://schemas.microsoft.com/office/drawing/2014/main" id="{00000000-0008-0000-1500-00004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4" name="Text Box 319">
          <a:extLst>
            <a:ext uri="{FF2B5EF4-FFF2-40B4-BE49-F238E27FC236}">
              <a16:creationId xmlns:a16="http://schemas.microsoft.com/office/drawing/2014/main" id="{00000000-0008-0000-1500-00004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5" name="Text Box 320">
          <a:extLst>
            <a:ext uri="{FF2B5EF4-FFF2-40B4-BE49-F238E27FC236}">
              <a16:creationId xmlns:a16="http://schemas.microsoft.com/office/drawing/2014/main" id="{00000000-0008-0000-1500-00004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6" name="Text Box 321">
          <a:extLst>
            <a:ext uri="{FF2B5EF4-FFF2-40B4-BE49-F238E27FC236}">
              <a16:creationId xmlns:a16="http://schemas.microsoft.com/office/drawing/2014/main" id="{00000000-0008-0000-1500-00004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7" name="Text Box 322">
          <a:extLst>
            <a:ext uri="{FF2B5EF4-FFF2-40B4-BE49-F238E27FC236}">
              <a16:creationId xmlns:a16="http://schemas.microsoft.com/office/drawing/2014/main" id="{00000000-0008-0000-1500-00004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8" name="Text Box 323">
          <a:extLst>
            <a:ext uri="{FF2B5EF4-FFF2-40B4-BE49-F238E27FC236}">
              <a16:creationId xmlns:a16="http://schemas.microsoft.com/office/drawing/2014/main" id="{00000000-0008-0000-1500-00005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29" name="Text Box 324">
          <a:extLst>
            <a:ext uri="{FF2B5EF4-FFF2-40B4-BE49-F238E27FC236}">
              <a16:creationId xmlns:a16="http://schemas.microsoft.com/office/drawing/2014/main" id="{00000000-0008-0000-1500-00005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0" name="Text Box 325">
          <a:extLst>
            <a:ext uri="{FF2B5EF4-FFF2-40B4-BE49-F238E27FC236}">
              <a16:creationId xmlns:a16="http://schemas.microsoft.com/office/drawing/2014/main" id="{00000000-0008-0000-1500-00005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1" name="Text Box 326">
          <a:extLst>
            <a:ext uri="{FF2B5EF4-FFF2-40B4-BE49-F238E27FC236}">
              <a16:creationId xmlns:a16="http://schemas.microsoft.com/office/drawing/2014/main" id="{00000000-0008-0000-1500-00005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2" name="Text Box 327">
          <a:extLst>
            <a:ext uri="{FF2B5EF4-FFF2-40B4-BE49-F238E27FC236}">
              <a16:creationId xmlns:a16="http://schemas.microsoft.com/office/drawing/2014/main" id="{00000000-0008-0000-1500-00005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3" name="Text Box 328">
          <a:extLst>
            <a:ext uri="{FF2B5EF4-FFF2-40B4-BE49-F238E27FC236}">
              <a16:creationId xmlns:a16="http://schemas.microsoft.com/office/drawing/2014/main" id="{00000000-0008-0000-1500-00005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4" name="Text Box 329">
          <a:extLst>
            <a:ext uri="{FF2B5EF4-FFF2-40B4-BE49-F238E27FC236}">
              <a16:creationId xmlns:a16="http://schemas.microsoft.com/office/drawing/2014/main" id="{00000000-0008-0000-1500-00005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5" name="Text Box 330">
          <a:extLst>
            <a:ext uri="{FF2B5EF4-FFF2-40B4-BE49-F238E27FC236}">
              <a16:creationId xmlns:a16="http://schemas.microsoft.com/office/drawing/2014/main" id="{00000000-0008-0000-1500-00005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6" name="Text Box 331">
          <a:extLst>
            <a:ext uri="{FF2B5EF4-FFF2-40B4-BE49-F238E27FC236}">
              <a16:creationId xmlns:a16="http://schemas.microsoft.com/office/drawing/2014/main" id="{00000000-0008-0000-1500-00005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7" name="Text Box 332">
          <a:extLst>
            <a:ext uri="{FF2B5EF4-FFF2-40B4-BE49-F238E27FC236}">
              <a16:creationId xmlns:a16="http://schemas.microsoft.com/office/drawing/2014/main" id="{00000000-0008-0000-1500-00005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8" name="Text Box 333">
          <a:extLst>
            <a:ext uri="{FF2B5EF4-FFF2-40B4-BE49-F238E27FC236}">
              <a16:creationId xmlns:a16="http://schemas.microsoft.com/office/drawing/2014/main" id="{00000000-0008-0000-1500-00005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39" name="Text Box 334">
          <a:extLst>
            <a:ext uri="{FF2B5EF4-FFF2-40B4-BE49-F238E27FC236}">
              <a16:creationId xmlns:a16="http://schemas.microsoft.com/office/drawing/2014/main" id="{00000000-0008-0000-1500-00005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0" name="Text Box 335">
          <a:extLst>
            <a:ext uri="{FF2B5EF4-FFF2-40B4-BE49-F238E27FC236}">
              <a16:creationId xmlns:a16="http://schemas.microsoft.com/office/drawing/2014/main" id="{00000000-0008-0000-1500-00005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1" name="Text Box 336">
          <a:extLst>
            <a:ext uri="{FF2B5EF4-FFF2-40B4-BE49-F238E27FC236}">
              <a16:creationId xmlns:a16="http://schemas.microsoft.com/office/drawing/2014/main" id="{00000000-0008-0000-1500-00005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2" name="Text Box 337">
          <a:extLst>
            <a:ext uri="{FF2B5EF4-FFF2-40B4-BE49-F238E27FC236}">
              <a16:creationId xmlns:a16="http://schemas.microsoft.com/office/drawing/2014/main" id="{00000000-0008-0000-1500-00005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3" name="Text Box 338">
          <a:extLst>
            <a:ext uri="{FF2B5EF4-FFF2-40B4-BE49-F238E27FC236}">
              <a16:creationId xmlns:a16="http://schemas.microsoft.com/office/drawing/2014/main" id="{00000000-0008-0000-1500-00005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4" name="Text Box 339">
          <a:extLst>
            <a:ext uri="{FF2B5EF4-FFF2-40B4-BE49-F238E27FC236}">
              <a16:creationId xmlns:a16="http://schemas.microsoft.com/office/drawing/2014/main" id="{00000000-0008-0000-1500-00006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5" name="Text Box 340">
          <a:extLst>
            <a:ext uri="{FF2B5EF4-FFF2-40B4-BE49-F238E27FC236}">
              <a16:creationId xmlns:a16="http://schemas.microsoft.com/office/drawing/2014/main" id="{00000000-0008-0000-1500-00006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6" name="Text Box 341">
          <a:extLst>
            <a:ext uri="{FF2B5EF4-FFF2-40B4-BE49-F238E27FC236}">
              <a16:creationId xmlns:a16="http://schemas.microsoft.com/office/drawing/2014/main" id="{00000000-0008-0000-1500-00006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7" name="Text Box 342">
          <a:extLst>
            <a:ext uri="{FF2B5EF4-FFF2-40B4-BE49-F238E27FC236}">
              <a16:creationId xmlns:a16="http://schemas.microsoft.com/office/drawing/2014/main" id="{00000000-0008-0000-1500-00006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8" name="Text Box 343">
          <a:extLst>
            <a:ext uri="{FF2B5EF4-FFF2-40B4-BE49-F238E27FC236}">
              <a16:creationId xmlns:a16="http://schemas.microsoft.com/office/drawing/2014/main" id="{00000000-0008-0000-1500-00006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49" name="Text Box 344">
          <a:extLst>
            <a:ext uri="{FF2B5EF4-FFF2-40B4-BE49-F238E27FC236}">
              <a16:creationId xmlns:a16="http://schemas.microsoft.com/office/drawing/2014/main" id="{00000000-0008-0000-1500-00006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0" name="Text Box 345">
          <a:extLst>
            <a:ext uri="{FF2B5EF4-FFF2-40B4-BE49-F238E27FC236}">
              <a16:creationId xmlns:a16="http://schemas.microsoft.com/office/drawing/2014/main" id="{00000000-0008-0000-1500-00006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1" name="Text Box 346">
          <a:extLst>
            <a:ext uri="{FF2B5EF4-FFF2-40B4-BE49-F238E27FC236}">
              <a16:creationId xmlns:a16="http://schemas.microsoft.com/office/drawing/2014/main" id="{00000000-0008-0000-1500-00006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2" name="Text Box 347">
          <a:extLst>
            <a:ext uri="{FF2B5EF4-FFF2-40B4-BE49-F238E27FC236}">
              <a16:creationId xmlns:a16="http://schemas.microsoft.com/office/drawing/2014/main" id="{00000000-0008-0000-1500-00006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3" name="Text Box 348">
          <a:extLst>
            <a:ext uri="{FF2B5EF4-FFF2-40B4-BE49-F238E27FC236}">
              <a16:creationId xmlns:a16="http://schemas.microsoft.com/office/drawing/2014/main" id="{00000000-0008-0000-1500-00006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4" name="Text Box 349">
          <a:extLst>
            <a:ext uri="{FF2B5EF4-FFF2-40B4-BE49-F238E27FC236}">
              <a16:creationId xmlns:a16="http://schemas.microsoft.com/office/drawing/2014/main" id="{00000000-0008-0000-1500-00006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5" name="Text Box 350">
          <a:extLst>
            <a:ext uri="{FF2B5EF4-FFF2-40B4-BE49-F238E27FC236}">
              <a16:creationId xmlns:a16="http://schemas.microsoft.com/office/drawing/2014/main" id="{00000000-0008-0000-1500-00006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6" name="Text Box 351">
          <a:extLst>
            <a:ext uri="{FF2B5EF4-FFF2-40B4-BE49-F238E27FC236}">
              <a16:creationId xmlns:a16="http://schemas.microsoft.com/office/drawing/2014/main" id="{00000000-0008-0000-1500-00006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7" name="Text Box 352">
          <a:extLst>
            <a:ext uri="{FF2B5EF4-FFF2-40B4-BE49-F238E27FC236}">
              <a16:creationId xmlns:a16="http://schemas.microsoft.com/office/drawing/2014/main" id="{00000000-0008-0000-1500-00006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8" name="Text Box 353">
          <a:extLst>
            <a:ext uri="{FF2B5EF4-FFF2-40B4-BE49-F238E27FC236}">
              <a16:creationId xmlns:a16="http://schemas.microsoft.com/office/drawing/2014/main" id="{00000000-0008-0000-1500-00006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59" name="Text Box 354">
          <a:extLst>
            <a:ext uri="{FF2B5EF4-FFF2-40B4-BE49-F238E27FC236}">
              <a16:creationId xmlns:a16="http://schemas.microsoft.com/office/drawing/2014/main" id="{00000000-0008-0000-1500-00006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0" name="Text Box 355">
          <a:extLst>
            <a:ext uri="{FF2B5EF4-FFF2-40B4-BE49-F238E27FC236}">
              <a16:creationId xmlns:a16="http://schemas.microsoft.com/office/drawing/2014/main" id="{00000000-0008-0000-1500-00007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1" name="Text Box 356">
          <a:extLst>
            <a:ext uri="{FF2B5EF4-FFF2-40B4-BE49-F238E27FC236}">
              <a16:creationId xmlns:a16="http://schemas.microsoft.com/office/drawing/2014/main" id="{00000000-0008-0000-1500-00007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2" name="Text Box 357">
          <a:extLst>
            <a:ext uri="{FF2B5EF4-FFF2-40B4-BE49-F238E27FC236}">
              <a16:creationId xmlns:a16="http://schemas.microsoft.com/office/drawing/2014/main" id="{00000000-0008-0000-1500-00007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3" name="Text Box 358">
          <a:extLst>
            <a:ext uri="{FF2B5EF4-FFF2-40B4-BE49-F238E27FC236}">
              <a16:creationId xmlns:a16="http://schemas.microsoft.com/office/drawing/2014/main" id="{00000000-0008-0000-1500-00007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4" name="Text Box 359">
          <a:extLst>
            <a:ext uri="{FF2B5EF4-FFF2-40B4-BE49-F238E27FC236}">
              <a16:creationId xmlns:a16="http://schemas.microsoft.com/office/drawing/2014/main" id="{00000000-0008-0000-1500-00007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5" name="Text Box 360">
          <a:extLst>
            <a:ext uri="{FF2B5EF4-FFF2-40B4-BE49-F238E27FC236}">
              <a16:creationId xmlns:a16="http://schemas.microsoft.com/office/drawing/2014/main" id="{00000000-0008-0000-1500-00007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6" name="Text Box 361">
          <a:extLst>
            <a:ext uri="{FF2B5EF4-FFF2-40B4-BE49-F238E27FC236}">
              <a16:creationId xmlns:a16="http://schemas.microsoft.com/office/drawing/2014/main" id="{00000000-0008-0000-1500-00007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7" name="Text Box 362">
          <a:extLst>
            <a:ext uri="{FF2B5EF4-FFF2-40B4-BE49-F238E27FC236}">
              <a16:creationId xmlns:a16="http://schemas.microsoft.com/office/drawing/2014/main" id="{00000000-0008-0000-1500-00007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8" name="Text Box 363">
          <a:extLst>
            <a:ext uri="{FF2B5EF4-FFF2-40B4-BE49-F238E27FC236}">
              <a16:creationId xmlns:a16="http://schemas.microsoft.com/office/drawing/2014/main" id="{00000000-0008-0000-1500-00007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69" name="Text Box 364">
          <a:extLst>
            <a:ext uri="{FF2B5EF4-FFF2-40B4-BE49-F238E27FC236}">
              <a16:creationId xmlns:a16="http://schemas.microsoft.com/office/drawing/2014/main" id="{00000000-0008-0000-1500-00007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0" name="Text Box 365">
          <a:extLst>
            <a:ext uri="{FF2B5EF4-FFF2-40B4-BE49-F238E27FC236}">
              <a16:creationId xmlns:a16="http://schemas.microsoft.com/office/drawing/2014/main" id="{00000000-0008-0000-1500-00007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1" name="Text Box 366">
          <a:extLst>
            <a:ext uri="{FF2B5EF4-FFF2-40B4-BE49-F238E27FC236}">
              <a16:creationId xmlns:a16="http://schemas.microsoft.com/office/drawing/2014/main" id="{00000000-0008-0000-1500-00007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2" name="Text Box 367">
          <a:extLst>
            <a:ext uri="{FF2B5EF4-FFF2-40B4-BE49-F238E27FC236}">
              <a16:creationId xmlns:a16="http://schemas.microsoft.com/office/drawing/2014/main" id="{00000000-0008-0000-1500-00007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3" name="Text Box 368">
          <a:extLst>
            <a:ext uri="{FF2B5EF4-FFF2-40B4-BE49-F238E27FC236}">
              <a16:creationId xmlns:a16="http://schemas.microsoft.com/office/drawing/2014/main" id="{00000000-0008-0000-1500-00007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4" name="Text Box 369">
          <a:extLst>
            <a:ext uri="{FF2B5EF4-FFF2-40B4-BE49-F238E27FC236}">
              <a16:creationId xmlns:a16="http://schemas.microsoft.com/office/drawing/2014/main" id="{00000000-0008-0000-1500-00007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5" name="Text Box 370">
          <a:extLst>
            <a:ext uri="{FF2B5EF4-FFF2-40B4-BE49-F238E27FC236}">
              <a16:creationId xmlns:a16="http://schemas.microsoft.com/office/drawing/2014/main" id="{00000000-0008-0000-1500-00007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6" name="Text Box 371">
          <a:extLst>
            <a:ext uri="{FF2B5EF4-FFF2-40B4-BE49-F238E27FC236}">
              <a16:creationId xmlns:a16="http://schemas.microsoft.com/office/drawing/2014/main" id="{00000000-0008-0000-1500-00008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7" name="Text Box 372">
          <a:extLst>
            <a:ext uri="{FF2B5EF4-FFF2-40B4-BE49-F238E27FC236}">
              <a16:creationId xmlns:a16="http://schemas.microsoft.com/office/drawing/2014/main" id="{00000000-0008-0000-1500-00008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8" name="Text Box 373">
          <a:extLst>
            <a:ext uri="{FF2B5EF4-FFF2-40B4-BE49-F238E27FC236}">
              <a16:creationId xmlns:a16="http://schemas.microsoft.com/office/drawing/2014/main" id="{00000000-0008-0000-1500-00008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79" name="Text Box 374">
          <a:extLst>
            <a:ext uri="{FF2B5EF4-FFF2-40B4-BE49-F238E27FC236}">
              <a16:creationId xmlns:a16="http://schemas.microsoft.com/office/drawing/2014/main" id="{00000000-0008-0000-1500-00008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0" name="Text Box 375">
          <a:extLst>
            <a:ext uri="{FF2B5EF4-FFF2-40B4-BE49-F238E27FC236}">
              <a16:creationId xmlns:a16="http://schemas.microsoft.com/office/drawing/2014/main" id="{00000000-0008-0000-1500-00008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1" name="Text Box 376">
          <a:extLst>
            <a:ext uri="{FF2B5EF4-FFF2-40B4-BE49-F238E27FC236}">
              <a16:creationId xmlns:a16="http://schemas.microsoft.com/office/drawing/2014/main" id="{00000000-0008-0000-1500-00008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2" name="Text Box 377">
          <a:extLst>
            <a:ext uri="{FF2B5EF4-FFF2-40B4-BE49-F238E27FC236}">
              <a16:creationId xmlns:a16="http://schemas.microsoft.com/office/drawing/2014/main" id="{00000000-0008-0000-1500-00008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3" name="Text Box 378">
          <a:extLst>
            <a:ext uri="{FF2B5EF4-FFF2-40B4-BE49-F238E27FC236}">
              <a16:creationId xmlns:a16="http://schemas.microsoft.com/office/drawing/2014/main" id="{00000000-0008-0000-1500-00008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4" name="Text Box 379">
          <a:extLst>
            <a:ext uri="{FF2B5EF4-FFF2-40B4-BE49-F238E27FC236}">
              <a16:creationId xmlns:a16="http://schemas.microsoft.com/office/drawing/2014/main" id="{00000000-0008-0000-1500-00008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5" name="Text Box 380">
          <a:extLst>
            <a:ext uri="{FF2B5EF4-FFF2-40B4-BE49-F238E27FC236}">
              <a16:creationId xmlns:a16="http://schemas.microsoft.com/office/drawing/2014/main" id="{00000000-0008-0000-1500-00008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6" name="Text Box 381">
          <a:extLst>
            <a:ext uri="{FF2B5EF4-FFF2-40B4-BE49-F238E27FC236}">
              <a16:creationId xmlns:a16="http://schemas.microsoft.com/office/drawing/2014/main" id="{00000000-0008-0000-1500-00008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7" name="Text Box 382">
          <a:extLst>
            <a:ext uri="{FF2B5EF4-FFF2-40B4-BE49-F238E27FC236}">
              <a16:creationId xmlns:a16="http://schemas.microsoft.com/office/drawing/2014/main" id="{00000000-0008-0000-1500-00008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8" name="Text Box 383">
          <a:extLst>
            <a:ext uri="{FF2B5EF4-FFF2-40B4-BE49-F238E27FC236}">
              <a16:creationId xmlns:a16="http://schemas.microsoft.com/office/drawing/2014/main" id="{00000000-0008-0000-1500-00008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89" name="Text Box 384">
          <a:extLst>
            <a:ext uri="{FF2B5EF4-FFF2-40B4-BE49-F238E27FC236}">
              <a16:creationId xmlns:a16="http://schemas.microsoft.com/office/drawing/2014/main" id="{00000000-0008-0000-1500-00008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0" name="Text Box 385">
          <a:extLst>
            <a:ext uri="{FF2B5EF4-FFF2-40B4-BE49-F238E27FC236}">
              <a16:creationId xmlns:a16="http://schemas.microsoft.com/office/drawing/2014/main" id="{00000000-0008-0000-1500-00008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1" name="Text Box 386">
          <a:extLst>
            <a:ext uri="{FF2B5EF4-FFF2-40B4-BE49-F238E27FC236}">
              <a16:creationId xmlns:a16="http://schemas.microsoft.com/office/drawing/2014/main" id="{00000000-0008-0000-1500-00008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2" name="Text Box 387">
          <a:extLst>
            <a:ext uri="{FF2B5EF4-FFF2-40B4-BE49-F238E27FC236}">
              <a16:creationId xmlns:a16="http://schemas.microsoft.com/office/drawing/2014/main" id="{00000000-0008-0000-1500-00009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3" name="Text Box 388">
          <a:extLst>
            <a:ext uri="{FF2B5EF4-FFF2-40B4-BE49-F238E27FC236}">
              <a16:creationId xmlns:a16="http://schemas.microsoft.com/office/drawing/2014/main" id="{00000000-0008-0000-1500-00009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4" name="Text Box 389">
          <a:extLst>
            <a:ext uri="{FF2B5EF4-FFF2-40B4-BE49-F238E27FC236}">
              <a16:creationId xmlns:a16="http://schemas.microsoft.com/office/drawing/2014/main" id="{00000000-0008-0000-1500-00009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5" name="Text Box 390">
          <a:extLst>
            <a:ext uri="{FF2B5EF4-FFF2-40B4-BE49-F238E27FC236}">
              <a16:creationId xmlns:a16="http://schemas.microsoft.com/office/drawing/2014/main" id="{00000000-0008-0000-1500-00009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6" name="Text Box 391">
          <a:extLst>
            <a:ext uri="{FF2B5EF4-FFF2-40B4-BE49-F238E27FC236}">
              <a16:creationId xmlns:a16="http://schemas.microsoft.com/office/drawing/2014/main" id="{00000000-0008-0000-1500-00009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7" name="Text Box 392">
          <a:extLst>
            <a:ext uri="{FF2B5EF4-FFF2-40B4-BE49-F238E27FC236}">
              <a16:creationId xmlns:a16="http://schemas.microsoft.com/office/drawing/2014/main" id="{00000000-0008-0000-1500-00009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8" name="Text Box 393">
          <a:extLst>
            <a:ext uri="{FF2B5EF4-FFF2-40B4-BE49-F238E27FC236}">
              <a16:creationId xmlns:a16="http://schemas.microsoft.com/office/drawing/2014/main" id="{00000000-0008-0000-1500-00009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199" name="Text Box 394">
          <a:extLst>
            <a:ext uri="{FF2B5EF4-FFF2-40B4-BE49-F238E27FC236}">
              <a16:creationId xmlns:a16="http://schemas.microsoft.com/office/drawing/2014/main" id="{00000000-0008-0000-1500-00009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0" name="Text Box 395">
          <a:extLst>
            <a:ext uri="{FF2B5EF4-FFF2-40B4-BE49-F238E27FC236}">
              <a16:creationId xmlns:a16="http://schemas.microsoft.com/office/drawing/2014/main" id="{00000000-0008-0000-1500-00009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1" name="Text Box 396">
          <a:extLst>
            <a:ext uri="{FF2B5EF4-FFF2-40B4-BE49-F238E27FC236}">
              <a16:creationId xmlns:a16="http://schemas.microsoft.com/office/drawing/2014/main" id="{00000000-0008-0000-1500-00009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2" name="Text Box 397">
          <a:extLst>
            <a:ext uri="{FF2B5EF4-FFF2-40B4-BE49-F238E27FC236}">
              <a16:creationId xmlns:a16="http://schemas.microsoft.com/office/drawing/2014/main" id="{00000000-0008-0000-1500-00009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3" name="Text Box 398">
          <a:extLst>
            <a:ext uri="{FF2B5EF4-FFF2-40B4-BE49-F238E27FC236}">
              <a16:creationId xmlns:a16="http://schemas.microsoft.com/office/drawing/2014/main" id="{00000000-0008-0000-1500-00009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4" name="Text Box 399">
          <a:extLst>
            <a:ext uri="{FF2B5EF4-FFF2-40B4-BE49-F238E27FC236}">
              <a16:creationId xmlns:a16="http://schemas.microsoft.com/office/drawing/2014/main" id="{00000000-0008-0000-1500-00009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5" name="Text Box 400">
          <a:extLst>
            <a:ext uri="{FF2B5EF4-FFF2-40B4-BE49-F238E27FC236}">
              <a16:creationId xmlns:a16="http://schemas.microsoft.com/office/drawing/2014/main" id="{00000000-0008-0000-1500-00009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6" name="Text Box 401">
          <a:extLst>
            <a:ext uri="{FF2B5EF4-FFF2-40B4-BE49-F238E27FC236}">
              <a16:creationId xmlns:a16="http://schemas.microsoft.com/office/drawing/2014/main" id="{00000000-0008-0000-1500-00009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7" name="Text Box 402">
          <a:extLst>
            <a:ext uri="{FF2B5EF4-FFF2-40B4-BE49-F238E27FC236}">
              <a16:creationId xmlns:a16="http://schemas.microsoft.com/office/drawing/2014/main" id="{00000000-0008-0000-1500-00009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8" name="Text Box 403">
          <a:extLst>
            <a:ext uri="{FF2B5EF4-FFF2-40B4-BE49-F238E27FC236}">
              <a16:creationId xmlns:a16="http://schemas.microsoft.com/office/drawing/2014/main" id="{00000000-0008-0000-1500-0000A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09" name="Text Box 404">
          <a:extLst>
            <a:ext uri="{FF2B5EF4-FFF2-40B4-BE49-F238E27FC236}">
              <a16:creationId xmlns:a16="http://schemas.microsoft.com/office/drawing/2014/main" id="{00000000-0008-0000-1500-0000A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0" name="Text Box 405">
          <a:extLst>
            <a:ext uri="{FF2B5EF4-FFF2-40B4-BE49-F238E27FC236}">
              <a16:creationId xmlns:a16="http://schemas.microsoft.com/office/drawing/2014/main" id="{00000000-0008-0000-1500-0000A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1" name="Text Box 406">
          <a:extLst>
            <a:ext uri="{FF2B5EF4-FFF2-40B4-BE49-F238E27FC236}">
              <a16:creationId xmlns:a16="http://schemas.microsoft.com/office/drawing/2014/main" id="{00000000-0008-0000-1500-0000A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2" name="Text Box 407">
          <a:extLst>
            <a:ext uri="{FF2B5EF4-FFF2-40B4-BE49-F238E27FC236}">
              <a16:creationId xmlns:a16="http://schemas.microsoft.com/office/drawing/2014/main" id="{00000000-0008-0000-1500-0000A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3" name="Text Box 408">
          <a:extLst>
            <a:ext uri="{FF2B5EF4-FFF2-40B4-BE49-F238E27FC236}">
              <a16:creationId xmlns:a16="http://schemas.microsoft.com/office/drawing/2014/main" id="{00000000-0008-0000-1500-0000A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4" name="Text Box 409">
          <a:extLst>
            <a:ext uri="{FF2B5EF4-FFF2-40B4-BE49-F238E27FC236}">
              <a16:creationId xmlns:a16="http://schemas.microsoft.com/office/drawing/2014/main" id="{00000000-0008-0000-1500-0000A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5" name="Text Box 410">
          <a:extLst>
            <a:ext uri="{FF2B5EF4-FFF2-40B4-BE49-F238E27FC236}">
              <a16:creationId xmlns:a16="http://schemas.microsoft.com/office/drawing/2014/main" id="{00000000-0008-0000-1500-0000A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6" name="Text Box 411">
          <a:extLst>
            <a:ext uri="{FF2B5EF4-FFF2-40B4-BE49-F238E27FC236}">
              <a16:creationId xmlns:a16="http://schemas.microsoft.com/office/drawing/2014/main" id="{00000000-0008-0000-1500-0000A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7" name="Text Box 412">
          <a:extLst>
            <a:ext uri="{FF2B5EF4-FFF2-40B4-BE49-F238E27FC236}">
              <a16:creationId xmlns:a16="http://schemas.microsoft.com/office/drawing/2014/main" id="{00000000-0008-0000-1500-0000A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8" name="Text Box 413">
          <a:extLst>
            <a:ext uri="{FF2B5EF4-FFF2-40B4-BE49-F238E27FC236}">
              <a16:creationId xmlns:a16="http://schemas.microsoft.com/office/drawing/2014/main" id="{00000000-0008-0000-1500-0000A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19" name="Text Box 414">
          <a:extLst>
            <a:ext uri="{FF2B5EF4-FFF2-40B4-BE49-F238E27FC236}">
              <a16:creationId xmlns:a16="http://schemas.microsoft.com/office/drawing/2014/main" id="{00000000-0008-0000-1500-0000A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0" name="Text Box 415">
          <a:extLst>
            <a:ext uri="{FF2B5EF4-FFF2-40B4-BE49-F238E27FC236}">
              <a16:creationId xmlns:a16="http://schemas.microsoft.com/office/drawing/2014/main" id="{00000000-0008-0000-1500-0000A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1" name="Text Box 416">
          <a:extLst>
            <a:ext uri="{FF2B5EF4-FFF2-40B4-BE49-F238E27FC236}">
              <a16:creationId xmlns:a16="http://schemas.microsoft.com/office/drawing/2014/main" id="{00000000-0008-0000-1500-0000A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2" name="Text Box 417">
          <a:extLst>
            <a:ext uri="{FF2B5EF4-FFF2-40B4-BE49-F238E27FC236}">
              <a16:creationId xmlns:a16="http://schemas.microsoft.com/office/drawing/2014/main" id="{00000000-0008-0000-1500-0000A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3" name="Text Box 418">
          <a:extLst>
            <a:ext uri="{FF2B5EF4-FFF2-40B4-BE49-F238E27FC236}">
              <a16:creationId xmlns:a16="http://schemas.microsoft.com/office/drawing/2014/main" id="{00000000-0008-0000-1500-0000A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4" name="Text Box 419">
          <a:extLst>
            <a:ext uri="{FF2B5EF4-FFF2-40B4-BE49-F238E27FC236}">
              <a16:creationId xmlns:a16="http://schemas.microsoft.com/office/drawing/2014/main" id="{00000000-0008-0000-1500-0000B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5" name="Text Box 420">
          <a:extLst>
            <a:ext uri="{FF2B5EF4-FFF2-40B4-BE49-F238E27FC236}">
              <a16:creationId xmlns:a16="http://schemas.microsoft.com/office/drawing/2014/main" id="{00000000-0008-0000-1500-0000B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6" name="Text Box 421">
          <a:extLst>
            <a:ext uri="{FF2B5EF4-FFF2-40B4-BE49-F238E27FC236}">
              <a16:creationId xmlns:a16="http://schemas.microsoft.com/office/drawing/2014/main" id="{00000000-0008-0000-1500-0000B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7" name="Text Box 422">
          <a:extLst>
            <a:ext uri="{FF2B5EF4-FFF2-40B4-BE49-F238E27FC236}">
              <a16:creationId xmlns:a16="http://schemas.microsoft.com/office/drawing/2014/main" id="{00000000-0008-0000-1500-0000B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8" name="Text Box 423">
          <a:extLst>
            <a:ext uri="{FF2B5EF4-FFF2-40B4-BE49-F238E27FC236}">
              <a16:creationId xmlns:a16="http://schemas.microsoft.com/office/drawing/2014/main" id="{00000000-0008-0000-1500-0000B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29" name="Text Box 424">
          <a:extLst>
            <a:ext uri="{FF2B5EF4-FFF2-40B4-BE49-F238E27FC236}">
              <a16:creationId xmlns:a16="http://schemas.microsoft.com/office/drawing/2014/main" id="{00000000-0008-0000-1500-0000B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0" name="Text Box 425">
          <a:extLst>
            <a:ext uri="{FF2B5EF4-FFF2-40B4-BE49-F238E27FC236}">
              <a16:creationId xmlns:a16="http://schemas.microsoft.com/office/drawing/2014/main" id="{00000000-0008-0000-1500-0000B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1" name="Text Box 426">
          <a:extLst>
            <a:ext uri="{FF2B5EF4-FFF2-40B4-BE49-F238E27FC236}">
              <a16:creationId xmlns:a16="http://schemas.microsoft.com/office/drawing/2014/main" id="{00000000-0008-0000-1500-0000B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2" name="Text Box 427">
          <a:extLst>
            <a:ext uri="{FF2B5EF4-FFF2-40B4-BE49-F238E27FC236}">
              <a16:creationId xmlns:a16="http://schemas.microsoft.com/office/drawing/2014/main" id="{00000000-0008-0000-1500-0000B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3" name="Text Box 428">
          <a:extLst>
            <a:ext uri="{FF2B5EF4-FFF2-40B4-BE49-F238E27FC236}">
              <a16:creationId xmlns:a16="http://schemas.microsoft.com/office/drawing/2014/main" id="{00000000-0008-0000-1500-0000B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4" name="Text Box 429">
          <a:extLst>
            <a:ext uri="{FF2B5EF4-FFF2-40B4-BE49-F238E27FC236}">
              <a16:creationId xmlns:a16="http://schemas.microsoft.com/office/drawing/2014/main" id="{00000000-0008-0000-1500-0000B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5" name="Text Box 430">
          <a:extLst>
            <a:ext uri="{FF2B5EF4-FFF2-40B4-BE49-F238E27FC236}">
              <a16:creationId xmlns:a16="http://schemas.microsoft.com/office/drawing/2014/main" id="{00000000-0008-0000-1500-0000B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6" name="Text Box 431">
          <a:extLst>
            <a:ext uri="{FF2B5EF4-FFF2-40B4-BE49-F238E27FC236}">
              <a16:creationId xmlns:a16="http://schemas.microsoft.com/office/drawing/2014/main" id="{00000000-0008-0000-1500-0000B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7" name="Text Box 432">
          <a:extLst>
            <a:ext uri="{FF2B5EF4-FFF2-40B4-BE49-F238E27FC236}">
              <a16:creationId xmlns:a16="http://schemas.microsoft.com/office/drawing/2014/main" id="{00000000-0008-0000-1500-0000B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8" name="Text Box 433">
          <a:extLst>
            <a:ext uri="{FF2B5EF4-FFF2-40B4-BE49-F238E27FC236}">
              <a16:creationId xmlns:a16="http://schemas.microsoft.com/office/drawing/2014/main" id="{00000000-0008-0000-1500-0000B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39" name="Text Box 434">
          <a:extLst>
            <a:ext uri="{FF2B5EF4-FFF2-40B4-BE49-F238E27FC236}">
              <a16:creationId xmlns:a16="http://schemas.microsoft.com/office/drawing/2014/main" id="{00000000-0008-0000-1500-0000B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0" name="Text Box 435">
          <a:extLst>
            <a:ext uri="{FF2B5EF4-FFF2-40B4-BE49-F238E27FC236}">
              <a16:creationId xmlns:a16="http://schemas.microsoft.com/office/drawing/2014/main" id="{00000000-0008-0000-1500-0000C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1" name="Text Box 436">
          <a:extLst>
            <a:ext uri="{FF2B5EF4-FFF2-40B4-BE49-F238E27FC236}">
              <a16:creationId xmlns:a16="http://schemas.microsoft.com/office/drawing/2014/main" id="{00000000-0008-0000-1500-0000C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2" name="Text Box 437">
          <a:extLst>
            <a:ext uri="{FF2B5EF4-FFF2-40B4-BE49-F238E27FC236}">
              <a16:creationId xmlns:a16="http://schemas.microsoft.com/office/drawing/2014/main" id="{00000000-0008-0000-1500-0000C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3" name="Text Box 438">
          <a:extLst>
            <a:ext uri="{FF2B5EF4-FFF2-40B4-BE49-F238E27FC236}">
              <a16:creationId xmlns:a16="http://schemas.microsoft.com/office/drawing/2014/main" id="{00000000-0008-0000-1500-0000C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4" name="Text Box 439">
          <a:extLst>
            <a:ext uri="{FF2B5EF4-FFF2-40B4-BE49-F238E27FC236}">
              <a16:creationId xmlns:a16="http://schemas.microsoft.com/office/drawing/2014/main" id="{00000000-0008-0000-1500-0000C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5" name="Text Box 440">
          <a:extLst>
            <a:ext uri="{FF2B5EF4-FFF2-40B4-BE49-F238E27FC236}">
              <a16:creationId xmlns:a16="http://schemas.microsoft.com/office/drawing/2014/main" id="{00000000-0008-0000-1500-0000C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6" name="Text Box 441">
          <a:extLst>
            <a:ext uri="{FF2B5EF4-FFF2-40B4-BE49-F238E27FC236}">
              <a16:creationId xmlns:a16="http://schemas.microsoft.com/office/drawing/2014/main" id="{00000000-0008-0000-1500-0000C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7" name="Text Box 442">
          <a:extLst>
            <a:ext uri="{FF2B5EF4-FFF2-40B4-BE49-F238E27FC236}">
              <a16:creationId xmlns:a16="http://schemas.microsoft.com/office/drawing/2014/main" id="{00000000-0008-0000-1500-0000C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8" name="Text Box 443">
          <a:extLst>
            <a:ext uri="{FF2B5EF4-FFF2-40B4-BE49-F238E27FC236}">
              <a16:creationId xmlns:a16="http://schemas.microsoft.com/office/drawing/2014/main" id="{00000000-0008-0000-1500-0000C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49" name="Text Box 444">
          <a:extLst>
            <a:ext uri="{FF2B5EF4-FFF2-40B4-BE49-F238E27FC236}">
              <a16:creationId xmlns:a16="http://schemas.microsoft.com/office/drawing/2014/main" id="{00000000-0008-0000-1500-0000C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0" name="Text Box 445">
          <a:extLst>
            <a:ext uri="{FF2B5EF4-FFF2-40B4-BE49-F238E27FC236}">
              <a16:creationId xmlns:a16="http://schemas.microsoft.com/office/drawing/2014/main" id="{00000000-0008-0000-1500-0000C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1" name="Text Box 446">
          <a:extLst>
            <a:ext uri="{FF2B5EF4-FFF2-40B4-BE49-F238E27FC236}">
              <a16:creationId xmlns:a16="http://schemas.microsoft.com/office/drawing/2014/main" id="{00000000-0008-0000-1500-0000C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2" name="Text Box 447">
          <a:extLst>
            <a:ext uri="{FF2B5EF4-FFF2-40B4-BE49-F238E27FC236}">
              <a16:creationId xmlns:a16="http://schemas.microsoft.com/office/drawing/2014/main" id="{00000000-0008-0000-1500-0000C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3" name="Text Box 448">
          <a:extLst>
            <a:ext uri="{FF2B5EF4-FFF2-40B4-BE49-F238E27FC236}">
              <a16:creationId xmlns:a16="http://schemas.microsoft.com/office/drawing/2014/main" id="{00000000-0008-0000-1500-0000C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4" name="Text Box 449">
          <a:extLst>
            <a:ext uri="{FF2B5EF4-FFF2-40B4-BE49-F238E27FC236}">
              <a16:creationId xmlns:a16="http://schemas.microsoft.com/office/drawing/2014/main" id="{00000000-0008-0000-1500-0000C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5" name="Text Box 450">
          <a:extLst>
            <a:ext uri="{FF2B5EF4-FFF2-40B4-BE49-F238E27FC236}">
              <a16:creationId xmlns:a16="http://schemas.microsoft.com/office/drawing/2014/main" id="{00000000-0008-0000-1500-0000C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6" name="Text Box 451">
          <a:extLst>
            <a:ext uri="{FF2B5EF4-FFF2-40B4-BE49-F238E27FC236}">
              <a16:creationId xmlns:a16="http://schemas.microsoft.com/office/drawing/2014/main" id="{00000000-0008-0000-1500-0000D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7" name="Text Box 452">
          <a:extLst>
            <a:ext uri="{FF2B5EF4-FFF2-40B4-BE49-F238E27FC236}">
              <a16:creationId xmlns:a16="http://schemas.microsoft.com/office/drawing/2014/main" id="{00000000-0008-0000-1500-0000D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8" name="Text Box 453">
          <a:extLst>
            <a:ext uri="{FF2B5EF4-FFF2-40B4-BE49-F238E27FC236}">
              <a16:creationId xmlns:a16="http://schemas.microsoft.com/office/drawing/2014/main" id="{00000000-0008-0000-1500-0000D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59" name="Text Box 454">
          <a:extLst>
            <a:ext uri="{FF2B5EF4-FFF2-40B4-BE49-F238E27FC236}">
              <a16:creationId xmlns:a16="http://schemas.microsoft.com/office/drawing/2014/main" id="{00000000-0008-0000-1500-0000D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0" name="Text Box 455">
          <a:extLst>
            <a:ext uri="{FF2B5EF4-FFF2-40B4-BE49-F238E27FC236}">
              <a16:creationId xmlns:a16="http://schemas.microsoft.com/office/drawing/2014/main" id="{00000000-0008-0000-1500-0000D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1" name="Text Box 456">
          <a:extLst>
            <a:ext uri="{FF2B5EF4-FFF2-40B4-BE49-F238E27FC236}">
              <a16:creationId xmlns:a16="http://schemas.microsoft.com/office/drawing/2014/main" id="{00000000-0008-0000-1500-0000D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2" name="Text Box 457">
          <a:extLst>
            <a:ext uri="{FF2B5EF4-FFF2-40B4-BE49-F238E27FC236}">
              <a16:creationId xmlns:a16="http://schemas.microsoft.com/office/drawing/2014/main" id="{00000000-0008-0000-1500-0000D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3" name="Text Box 458">
          <a:extLst>
            <a:ext uri="{FF2B5EF4-FFF2-40B4-BE49-F238E27FC236}">
              <a16:creationId xmlns:a16="http://schemas.microsoft.com/office/drawing/2014/main" id="{00000000-0008-0000-1500-0000D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4" name="Text Box 459">
          <a:extLst>
            <a:ext uri="{FF2B5EF4-FFF2-40B4-BE49-F238E27FC236}">
              <a16:creationId xmlns:a16="http://schemas.microsoft.com/office/drawing/2014/main" id="{00000000-0008-0000-1500-0000D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5" name="Text Box 460">
          <a:extLst>
            <a:ext uri="{FF2B5EF4-FFF2-40B4-BE49-F238E27FC236}">
              <a16:creationId xmlns:a16="http://schemas.microsoft.com/office/drawing/2014/main" id="{00000000-0008-0000-1500-0000D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6" name="Text Box 461">
          <a:extLst>
            <a:ext uri="{FF2B5EF4-FFF2-40B4-BE49-F238E27FC236}">
              <a16:creationId xmlns:a16="http://schemas.microsoft.com/office/drawing/2014/main" id="{00000000-0008-0000-1500-0000D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7" name="Text Box 462">
          <a:extLst>
            <a:ext uri="{FF2B5EF4-FFF2-40B4-BE49-F238E27FC236}">
              <a16:creationId xmlns:a16="http://schemas.microsoft.com/office/drawing/2014/main" id="{00000000-0008-0000-1500-0000D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8" name="Text Box 463">
          <a:extLst>
            <a:ext uri="{FF2B5EF4-FFF2-40B4-BE49-F238E27FC236}">
              <a16:creationId xmlns:a16="http://schemas.microsoft.com/office/drawing/2014/main" id="{00000000-0008-0000-1500-0000D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69" name="Text Box 464">
          <a:extLst>
            <a:ext uri="{FF2B5EF4-FFF2-40B4-BE49-F238E27FC236}">
              <a16:creationId xmlns:a16="http://schemas.microsoft.com/office/drawing/2014/main" id="{00000000-0008-0000-1500-0000D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0" name="Text Box 465">
          <a:extLst>
            <a:ext uri="{FF2B5EF4-FFF2-40B4-BE49-F238E27FC236}">
              <a16:creationId xmlns:a16="http://schemas.microsoft.com/office/drawing/2014/main" id="{00000000-0008-0000-1500-0000D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1" name="Text Box 466">
          <a:extLst>
            <a:ext uri="{FF2B5EF4-FFF2-40B4-BE49-F238E27FC236}">
              <a16:creationId xmlns:a16="http://schemas.microsoft.com/office/drawing/2014/main" id="{00000000-0008-0000-1500-0000D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2" name="Text Box 467">
          <a:extLst>
            <a:ext uri="{FF2B5EF4-FFF2-40B4-BE49-F238E27FC236}">
              <a16:creationId xmlns:a16="http://schemas.microsoft.com/office/drawing/2014/main" id="{00000000-0008-0000-1500-0000E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3" name="Text Box 468">
          <a:extLst>
            <a:ext uri="{FF2B5EF4-FFF2-40B4-BE49-F238E27FC236}">
              <a16:creationId xmlns:a16="http://schemas.microsoft.com/office/drawing/2014/main" id="{00000000-0008-0000-1500-0000E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4" name="Text Box 469">
          <a:extLst>
            <a:ext uri="{FF2B5EF4-FFF2-40B4-BE49-F238E27FC236}">
              <a16:creationId xmlns:a16="http://schemas.microsoft.com/office/drawing/2014/main" id="{00000000-0008-0000-1500-0000E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5" name="Text Box 470">
          <a:extLst>
            <a:ext uri="{FF2B5EF4-FFF2-40B4-BE49-F238E27FC236}">
              <a16:creationId xmlns:a16="http://schemas.microsoft.com/office/drawing/2014/main" id="{00000000-0008-0000-1500-0000E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6" name="Text Box 471">
          <a:extLst>
            <a:ext uri="{FF2B5EF4-FFF2-40B4-BE49-F238E27FC236}">
              <a16:creationId xmlns:a16="http://schemas.microsoft.com/office/drawing/2014/main" id="{00000000-0008-0000-1500-0000E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7" name="Text Box 472">
          <a:extLst>
            <a:ext uri="{FF2B5EF4-FFF2-40B4-BE49-F238E27FC236}">
              <a16:creationId xmlns:a16="http://schemas.microsoft.com/office/drawing/2014/main" id="{00000000-0008-0000-1500-0000E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8" name="Text Box 473">
          <a:extLst>
            <a:ext uri="{FF2B5EF4-FFF2-40B4-BE49-F238E27FC236}">
              <a16:creationId xmlns:a16="http://schemas.microsoft.com/office/drawing/2014/main" id="{00000000-0008-0000-1500-0000E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79" name="Text Box 474">
          <a:extLst>
            <a:ext uri="{FF2B5EF4-FFF2-40B4-BE49-F238E27FC236}">
              <a16:creationId xmlns:a16="http://schemas.microsoft.com/office/drawing/2014/main" id="{00000000-0008-0000-1500-0000E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0" name="Text Box 475">
          <a:extLst>
            <a:ext uri="{FF2B5EF4-FFF2-40B4-BE49-F238E27FC236}">
              <a16:creationId xmlns:a16="http://schemas.microsoft.com/office/drawing/2014/main" id="{00000000-0008-0000-1500-0000E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1" name="Text Box 476">
          <a:extLst>
            <a:ext uri="{FF2B5EF4-FFF2-40B4-BE49-F238E27FC236}">
              <a16:creationId xmlns:a16="http://schemas.microsoft.com/office/drawing/2014/main" id="{00000000-0008-0000-1500-0000E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2" name="Text Box 477">
          <a:extLst>
            <a:ext uri="{FF2B5EF4-FFF2-40B4-BE49-F238E27FC236}">
              <a16:creationId xmlns:a16="http://schemas.microsoft.com/office/drawing/2014/main" id="{00000000-0008-0000-1500-0000E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3" name="Text Box 478">
          <a:extLst>
            <a:ext uri="{FF2B5EF4-FFF2-40B4-BE49-F238E27FC236}">
              <a16:creationId xmlns:a16="http://schemas.microsoft.com/office/drawing/2014/main" id="{00000000-0008-0000-1500-0000E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4" name="Text Box 479">
          <a:extLst>
            <a:ext uri="{FF2B5EF4-FFF2-40B4-BE49-F238E27FC236}">
              <a16:creationId xmlns:a16="http://schemas.microsoft.com/office/drawing/2014/main" id="{00000000-0008-0000-1500-0000E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5" name="Text Box 480">
          <a:extLst>
            <a:ext uri="{FF2B5EF4-FFF2-40B4-BE49-F238E27FC236}">
              <a16:creationId xmlns:a16="http://schemas.microsoft.com/office/drawing/2014/main" id="{00000000-0008-0000-1500-0000E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6" name="Text Box 481">
          <a:extLst>
            <a:ext uri="{FF2B5EF4-FFF2-40B4-BE49-F238E27FC236}">
              <a16:creationId xmlns:a16="http://schemas.microsoft.com/office/drawing/2014/main" id="{00000000-0008-0000-1500-0000E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7" name="Text Box 482">
          <a:extLst>
            <a:ext uri="{FF2B5EF4-FFF2-40B4-BE49-F238E27FC236}">
              <a16:creationId xmlns:a16="http://schemas.microsoft.com/office/drawing/2014/main" id="{00000000-0008-0000-1500-0000E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8" name="Text Box 483">
          <a:extLst>
            <a:ext uri="{FF2B5EF4-FFF2-40B4-BE49-F238E27FC236}">
              <a16:creationId xmlns:a16="http://schemas.microsoft.com/office/drawing/2014/main" id="{00000000-0008-0000-1500-0000F0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89" name="Text Box 484">
          <a:extLst>
            <a:ext uri="{FF2B5EF4-FFF2-40B4-BE49-F238E27FC236}">
              <a16:creationId xmlns:a16="http://schemas.microsoft.com/office/drawing/2014/main" id="{00000000-0008-0000-1500-0000F1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0" name="Text Box 485">
          <a:extLst>
            <a:ext uri="{FF2B5EF4-FFF2-40B4-BE49-F238E27FC236}">
              <a16:creationId xmlns:a16="http://schemas.microsoft.com/office/drawing/2014/main" id="{00000000-0008-0000-1500-0000F2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1" name="Text Box 486">
          <a:extLst>
            <a:ext uri="{FF2B5EF4-FFF2-40B4-BE49-F238E27FC236}">
              <a16:creationId xmlns:a16="http://schemas.microsoft.com/office/drawing/2014/main" id="{00000000-0008-0000-1500-0000F3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2" name="Text Box 487">
          <a:extLst>
            <a:ext uri="{FF2B5EF4-FFF2-40B4-BE49-F238E27FC236}">
              <a16:creationId xmlns:a16="http://schemas.microsoft.com/office/drawing/2014/main" id="{00000000-0008-0000-1500-0000F4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3" name="Text Box 488">
          <a:extLst>
            <a:ext uri="{FF2B5EF4-FFF2-40B4-BE49-F238E27FC236}">
              <a16:creationId xmlns:a16="http://schemas.microsoft.com/office/drawing/2014/main" id="{00000000-0008-0000-1500-0000F5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4" name="Text Box 489">
          <a:extLst>
            <a:ext uri="{FF2B5EF4-FFF2-40B4-BE49-F238E27FC236}">
              <a16:creationId xmlns:a16="http://schemas.microsoft.com/office/drawing/2014/main" id="{00000000-0008-0000-1500-0000F6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5" name="Text Box 490">
          <a:extLst>
            <a:ext uri="{FF2B5EF4-FFF2-40B4-BE49-F238E27FC236}">
              <a16:creationId xmlns:a16="http://schemas.microsoft.com/office/drawing/2014/main" id="{00000000-0008-0000-1500-0000F7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6" name="Text Box 491">
          <a:extLst>
            <a:ext uri="{FF2B5EF4-FFF2-40B4-BE49-F238E27FC236}">
              <a16:creationId xmlns:a16="http://schemas.microsoft.com/office/drawing/2014/main" id="{00000000-0008-0000-1500-0000F8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7" name="Text Box 492">
          <a:extLst>
            <a:ext uri="{FF2B5EF4-FFF2-40B4-BE49-F238E27FC236}">
              <a16:creationId xmlns:a16="http://schemas.microsoft.com/office/drawing/2014/main" id="{00000000-0008-0000-1500-0000F9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8" name="Text Box 493">
          <a:extLst>
            <a:ext uri="{FF2B5EF4-FFF2-40B4-BE49-F238E27FC236}">
              <a16:creationId xmlns:a16="http://schemas.microsoft.com/office/drawing/2014/main" id="{00000000-0008-0000-1500-0000FA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299" name="Text Box 494">
          <a:extLst>
            <a:ext uri="{FF2B5EF4-FFF2-40B4-BE49-F238E27FC236}">
              <a16:creationId xmlns:a16="http://schemas.microsoft.com/office/drawing/2014/main" id="{00000000-0008-0000-1500-0000FB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0" name="Text Box 495">
          <a:extLst>
            <a:ext uri="{FF2B5EF4-FFF2-40B4-BE49-F238E27FC236}">
              <a16:creationId xmlns:a16="http://schemas.microsoft.com/office/drawing/2014/main" id="{00000000-0008-0000-1500-0000FC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1" name="Text Box 496">
          <a:extLst>
            <a:ext uri="{FF2B5EF4-FFF2-40B4-BE49-F238E27FC236}">
              <a16:creationId xmlns:a16="http://schemas.microsoft.com/office/drawing/2014/main" id="{00000000-0008-0000-1500-0000FD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2" name="Text Box 497">
          <a:extLst>
            <a:ext uri="{FF2B5EF4-FFF2-40B4-BE49-F238E27FC236}">
              <a16:creationId xmlns:a16="http://schemas.microsoft.com/office/drawing/2014/main" id="{00000000-0008-0000-1500-0000FE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3" name="Text Box 498">
          <a:extLst>
            <a:ext uri="{FF2B5EF4-FFF2-40B4-BE49-F238E27FC236}">
              <a16:creationId xmlns:a16="http://schemas.microsoft.com/office/drawing/2014/main" id="{00000000-0008-0000-1500-0000FF08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4" name="Text Box 499">
          <a:extLst>
            <a:ext uri="{FF2B5EF4-FFF2-40B4-BE49-F238E27FC236}">
              <a16:creationId xmlns:a16="http://schemas.microsoft.com/office/drawing/2014/main" id="{00000000-0008-0000-1500-00000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5" name="Text Box 500">
          <a:extLst>
            <a:ext uri="{FF2B5EF4-FFF2-40B4-BE49-F238E27FC236}">
              <a16:creationId xmlns:a16="http://schemas.microsoft.com/office/drawing/2014/main" id="{00000000-0008-0000-1500-00000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6" name="Text Box 501">
          <a:extLst>
            <a:ext uri="{FF2B5EF4-FFF2-40B4-BE49-F238E27FC236}">
              <a16:creationId xmlns:a16="http://schemas.microsoft.com/office/drawing/2014/main" id="{00000000-0008-0000-1500-00000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7" name="Text Box 502">
          <a:extLst>
            <a:ext uri="{FF2B5EF4-FFF2-40B4-BE49-F238E27FC236}">
              <a16:creationId xmlns:a16="http://schemas.microsoft.com/office/drawing/2014/main" id="{00000000-0008-0000-1500-00000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8" name="Text Box 503">
          <a:extLst>
            <a:ext uri="{FF2B5EF4-FFF2-40B4-BE49-F238E27FC236}">
              <a16:creationId xmlns:a16="http://schemas.microsoft.com/office/drawing/2014/main" id="{00000000-0008-0000-1500-00000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09" name="Text Box 504">
          <a:extLst>
            <a:ext uri="{FF2B5EF4-FFF2-40B4-BE49-F238E27FC236}">
              <a16:creationId xmlns:a16="http://schemas.microsoft.com/office/drawing/2014/main" id="{00000000-0008-0000-1500-00000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0" name="Text Box 505">
          <a:extLst>
            <a:ext uri="{FF2B5EF4-FFF2-40B4-BE49-F238E27FC236}">
              <a16:creationId xmlns:a16="http://schemas.microsoft.com/office/drawing/2014/main" id="{00000000-0008-0000-1500-00000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1" name="Text Box 506">
          <a:extLst>
            <a:ext uri="{FF2B5EF4-FFF2-40B4-BE49-F238E27FC236}">
              <a16:creationId xmlns:a16="http://schemas.microsoft.com/office/drawing/2014/main" id="{00000000-0008-0000-1500-00000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2" name="Text Box 507">
          <a:extLst>
            <a:ext uri="{FF2B5EF4-FFF2-40B4-BE49-F238E27FC236}">
              <a16:creationId xmlns:a16="http://schemas.microsoft.com/office/drawing/2014/main" id="{00000000-0008-0000-1500-00000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3" name="Text Box 508">
          <a:extLst>
            <a:ext uri="{FF2B5EF4-FFF2-40B4-BE49-F238E27FC236}">
              <a16:creationId xmlns:a16="http://schemas.microsoft.com/office/drawing/2014/main" id="{00000000-0008-0000-1500-00000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4" name="Text Box 509">
          <a:extLst>
            <a:ext uri="{FF2B5EF4-FFF2-40B4-BE49-F238E27FC236}">
              <a16:creationId xmlns:a16="http://schemas.microsoft.com/office/drawing/2014/main" id="{00000000-0008-0000-1500-00000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5" name="Text Box 510">
          <a:extLst>
            <a:ext uri="{FF2B5EF4-FFF2-40B4-BE49-F238E27FC236}">
              <a16:creationId xmlns:a16="http://schemas.microsoft.com/office/drawing/2014/main" id="{00000000-0008-0000-1500-00000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6" name="Text Box 511">
          <a:extLst>
            <a:ext uri="{FF2B5EF4-FFF2-40B4-BE49-F238E27FC236}">
              <a16:creationId xmlns:a16="http://schemas.microsoft.com/office/drawing/2014/main" id="{00000000-0008-0000-1500-00000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7" name="Text Box 512">
          <a:extLst>
            <a:ext uri="{FF2B5EF4-FFF2-40B4-BE49-F238E27FC236}">
              <a16:creationId xmlns:a16="http://schemas.microsoft.com/office/drawing/2014/main" id="{00000000-0008-0000-1500-00000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8" name="Text Box 513">
          <a:extLst>
            <a:ext uri="{FF2B5EF4-FFF2-40B4-BE49-F238E27FC236}">
              <a16:creationId xmlns:a16="http://schemas.microsoft.com/office/drawing/2014/main" id="{00000000-0008-0000-1500-00000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19" name="Text Box 514">
          <a:extLst>
            <a:ext uri="{FF2B5EF4-FFF2-40B4-BE49-F238E27FC236}">
              <a16:creationId xmlns:a16="http://schemas.microsoft.com/office/drawing/2014/main" id="{00000000-0008-0000-1500-00000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0" name="Text Box 515">
          <a:extLst>
            <a:ext uri="{FF2B5EF4-FFF2-40B4-BE49-F238E27FC236}">
              <a16:creationId xmlns:a16="http://schemas.microsoft.com/office/drawing/2014/main" id="{00000000-0008-0000-1500-00001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1" name="Text Box 516">
          <a:extLst>
            <a:ext uri="{FF2B5EF4-FFF2-40B4-BE49-F238E27FC236}">
              <a16:creationId xmlns:a16="http://schemas.microsoft.com/office/drawing/2014/main" id="{00000000-0008-0000-1500-00001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2" name="Text Box 517">
          <a:extLst>
            <a:ext uri="{FF2B5EF4-FFF2-40B4-BE49-F238E27FC236}">
              <a16:creationId xmlns:a16="http://schemas.microsoft.com/office/drawing/2014/main" id="{00000000-0008-0000-1500-00001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3" name="Text Box 518">
          <a:extLst>
            <a:ext uri="{FF2B5EF4-FFF2-40B4-BE49-F238E27FC236}">
              <a16:creationId xmlns:a16="http://schemas.microsoft.com/office/drawing/2014/main" id="{00000000-0008-0000-1500-00001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4" name="Text Box 519">
          <a:extLst>
            <a:ext uri="{FF2B5EF4-FFF2-40B4-BE49-F238E27FC236}">
              <a16:creationId xmlns:a16="http://schemas.microsoft.com/office/drawing/2014/main" id="{00000000-0008-0000-1500-00001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5" name="Text Box 520">
          <a:extLst>
            <a:ext uri="{FF2B5EF4-FFF2-40B4-BE49-F238E27FC236}">
              <a16:creationId xmlns:a16="http://schemas.microsoft.com/office/drawing/2014/main" id="{00000000-0008-0000-1500-00001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6" name="Text Box 521">
          <a:extLst>
            <a:ext uri="{FF2B5EF4-FFF2-40B4-BE49-F238E27FC236}">
              <a16:creationId xmlns:a16="http://schemas.microsoft.com/office/drawing/2014/main" id="{00000000-0008-0000-1500-00001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7" name="Text Box 522">
          <a:extLst>
            <a:ext uri="{FF2B5EF4-FFF2-40B4-BE49-F238E27FC236}">
              <a16:creationId xmlns:a16="http://schemas.microsoft.com/office/drawing/2014/main" id="{00000000-0008-0000-1500-00001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8" name="Text Box 523">
          <a:extLst>
            <a:ext uri="{FF2B5EF4-FFF2-40B4-BE49-F238E27FC236}">
              <a16:creationId xmlns:a16="http://schemas.microsoft.com/office/drawing/2014/main" id="{00000000-0008-0000-1500-00001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29" name="Text Box 524">
          <a:extLst>
            <a:ext uri="{FF2B5EF4-FFF2-40B4-BE49-F238E27FC236}">
              <a16:creationId xmlns:a16="http://schemas.microsoft.com/office/drawing/2014/main" id="{00000000-0008-0000-1500-00001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0" name="Text Box 525">
          <a:extLst>
            <a:ext uri="{FF2B5EF4-FFF2-40B4-BE49-F238E27FC236}">
              <a16:creationId xmlns:a16="http://schemas.microsoft.com/office/drawing/2014/main" id="{00000000-0008-0000-1500-00001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1" name="Text Box 526">
          <a:extLst>
            <a:ext uri="{FF2B5EF4-FFF2-40B4-BE49-F238E27FC236}">
              <a16:creationId xmlns:a16="http://schemas.microsoft.com/office/drawing/2014/main" id="{00000000-0008-0000-1500-00001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2" name="Text Box 527">
          <a:extLst>
            <a:ext uri="{FF2B5EF4-FFF2-40B4-BE49-F238E27FC236}">
              <a16:creationId xmlns:a16="http://schemas.microsoft.com/office/drawing/2014/main" id="{00000000-0008-0000-1500-00001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3" name="Text Box 528">
          <a:extLst>
            <a:ext uri="{FF2B5EF4-FFF2-40B4-BE49-F238E27FC236}">
              <a16:creationId xmlns:a16="http://schemas.microsoft.com/office/drawing/2014/main" id="{00000000-0008-0000-1500-00001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4" name="Text Box 529">
          <a:extLst>
            <a:ext uri="{FF2B5EF4-FFF2-40B4-BE49-F238E27FC236}">
              <a16:creationId xmlns:a16="http://schemas.microsoft.com/office/drawing/2014/main" id="{00000000-0008-0000-1500-00001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5" name="Text Box 530">
          <a:extLst>
            <a:ext uri="{FF2B5EF4-FFF2-40B4-BE49-F238E27FC236}">
              <a16:creationId xmlns:a16="http://schemas.microsoft.com/office/drawing/2014/main" id="{00000000-0008-0000-1500-00001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6" name="Text Box 531">
          <a:extLst>
            <a:ext uri="{FF2B5EF4-FFF2-40B4-BE49-F238E27FC236}">
              <a16:creationId xmlns:a16="http://schemas.microsoft.com/office/drawing/2014/main" id="{00000000-0008-0000-1500-00002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7" name="Text Box 532">
          <a:extLst>
            <a:ext uri="{FF2B5EF4-FFF2-40B4-BE49-F238E27FC236}">
              <a16:creationId xmlns:a16="http://schemas.microsoft.com/office/drawing/2014/main" id="{00000000-0008-0000-1500-00002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8" name="Text Box 533">
          <a:extLst>
            <a:ext uri="{FF2B5EF4-FFF2-40B4-BE49-F238E27FC236}">
              <a16:creationId xmlns:a16="http://schemas.microsoft.com/office/drawing/2014/main" id="{00000000-0008-0000-1500-00002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39" name="Text Box 534">
          <a:extLst>
            <a:ext uri="{FF2B5EF4-FFF2-40B4-BE49-F238E27FC236}">
              <a16:creationId xmlns:a16="http://schemas.microsoft.com/office/drawing/2014/main" id="{00000000-0008-0000-1500-00002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0" name="Text Box 535">
          <a:extLst>
            <a:ext uri="{FF2B5EF4-FFF2-40B4-BE49-F238E27FC236}">
              <a16:creationId xmlns:a16="http://schemas.microsoft.com/office/drawing/2014/main" id="{00000000-0008-0000-1500-00002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1" name="Text Box 536">
          <a:extLst>
            <a:ext uri="{FF2B5EF4-FFF2-40B4-BE49-F238E27FC236}">
              <a16:creationId xmlns:a16="http://schemas.microsoft.com/office/drawing/2014/main" id="{00000000-0008-0000-1500-00002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2" name="Text Box 537">
          <a:extLst>
            <a:ext uri="{FF2B5EF4-FFF2-40B4-BE49-F238E27FC236}">
              <a16:creationId xmlns:a16="http://schemas.microsoft.com/office/drawing/2014/main" id="{00000000-0008-0000-1500-00002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3" name="Text Box 538">
          <a:extLst>
            <a:ext uri="{FF2B5EF4-FFF2-40B4-BE49-F238E27FC236}">
              <a16:creationId xmlns:a16="http://schemas.microsoft.com/office/drawing/2014/main" id="{00000000-0008-0000-1500-00002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4" name="Text Box 539">
          <a:extLst>
            <a:ext uri="{FF2B5EF4-FFF2-40B4-BE49-F238E27FC236}">
              <a16:creationId xmlns:a16="http://schemas.microsoft.com/office/drawing/2014/main" id="{00000000-0008-0000-1500-00002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5" name="Text Box 540">
          <a:extLst>
            <a:ext uri="{FF2B5EF4-FFF2-40B4-BE49-F238E27FC236}">
              <a16:creationId xmlns:a16="http://schemas.microsoft.com/office/drawing/2014/main" id="{00000000-0008-0000-1500-00002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6" name="Text Box 541">
          <a:extLst>
            <a:ext uri="{FF2B5EF4-FFF2-40B4-BE49-F238E27FC236}">
              <a16:creationId xmlns:a16="http://schemas.microsoft.com/office/drawing/2014/main" id="{00000000-0008-0000-1500-00002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7" name="Text Box 542">
          <a:extLst>
            <a:ext uri="{FF2B5EF4-FFF2-40B4-BE49-F238E27FC236}">
              <a16:creationId xmlns:a16="http://schemas.microsoft.com/office/drawing/2014/main" id="{00000000-0008-0000-1500-00002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8" name="Text Box 543">
          <a:extLst>
            <a:ext uri="{FF2B5EF4-FFF2-40B4-BE49-F238E27FC236}">
              <a16:creationId xmlns:a16="http://schemas.microsoft.com/office/drawing/2014/main" id="{00000000-0008-0000-1500-00002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49" name="Text Box 544">
          <a:extLst>
            <a:ext uri="{FF2B5EF4-FFF2-40B4-BE49-F238E27FC236}">
              <a16:creationId xmlns:a16="http://schemas.microsoft.com/office/drawing/2014/main" id="{00000000-0008-0000-1500-00002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0" name="Text Box 545">
          <a:extLst>
            <a:ext uri="{FF2B5EF4-FFF2-40B4-BE49-F238E27FC236}">
              <a16:creationId xmlns:a16="http://schemas.microsoft.com/office/drawing/2014/main" id="{00000000-0008-0000-1500-00002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1" name="Text Box 546">
          <a:extLst>
            <a:ext uri="{FF2B5EF4-FFF2-40B4-BE49-F238E27FC236}">
              <a16:creationId xmlns:a16="http://schemas.microsoft.com/office/drawing/2014/main" id="{00000000-0008-0000-1500-00002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2" name="Text Box 547">
          <a:extLst>
            <a:ext uri="{FF2B5EF4-FFF2-40B4-BE49-F238E27FC236}">
              <a16:creationId xmlns:a16="http://schemas.microsoft.com/office/drawing/2014/main" id="{00000000-0008-0000-1500-00003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3" name="Text Box 548">
          <a:extLst>
            <a:ext uri="{FF2B5EF4-FFF2-40B4-BE49-F238E27FC236}">
              <a16:creationId xmlns:a16="http://schemas.microsoft.com/office/drawing/2014/main" id="{00000000-0008-0000-1500-00003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4" name="Text Box 549">
          <a:extLst>
            <a:ext uri="{FF2B5EF4-FFF2-40B4-BE49-F238E27FC236}">
              <a16:creationId xmlns:a16="http://schemas.microsoft.com/office/drawing/2014/main" id="{00000000-0008-0000-1500-00003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5" name="Text Box 550">
          <a:extLst>
            <a:ext uri="{FF2B5EF4-FFF2-40B4-BE49-F238E27FC236}">
              <a16:creationId xmlns:a16="http://schemas.microsoft.com/office/drawing/2014/main" id="{00000000-0008-0000-1500-00003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6" name="Text Box 551">
          <a:extLst>
            <a:ext uri="{FF2B5EF4-FFF2-40B4-BE49-F238E27FC236}">
              <a16:creationId xmlns:a16="http://schemas.microsoft.com/office/drawing/2014/main" id="{00000000-0008-0000-1500-00003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7" name="Text Box 552">
          <a:extLst>
            <a:ext uri="{FF2B5EF4-FFF2-40B4-BE49-F238E27FC236}">
              <a16:creationId xmlns:a16="http://schemas.microsoft.com/office/drawing/2014/main" id="{00000000-0008-0000-1500-00003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8" name="Text Box 553">
          <a:extLst>
            <a:ext uri="{FF2B5EF4-FFF2-40B4-BE49-F238E27FC236}">
              <a16:creationId xmlns:a16="http://schemas.microsoft.com/office/drawing/2014/main" id="{00000000-0008-0000-1500-00003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59" name="Text Box 554">
          <a:extLst>
            <a:ext uri="{FF2B5EF4-FFF2-40B4-BE49-F238E27FC236}">
              <a16:creationId xmlns:a16="http://schemas.microsoft.com/office/drawing/2014/main" id="{00000000-0008-0000-1500-00003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0" name="Text Box 555">
          <a:extLst>
            <a:ext uri="{FF2B5EF4-FFF2-40B4-BE49-F238E27FC236}">
              <a16:creationId xmlns:a16="http://schemas.microsoft.com/office/drawing/2014/main" id="{00000000-0008-0000-1500-00003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1" name="Text Box 556">
          <a:extLst>
            <a:ext uri="{FF2B5EF4-FFF2-40B4-BE49-F238E27FC236}">
              <a16:creationId xmlns:a16="http://schemas.microsoft.com/office/drawing/2014/main" id="{00000000-0008-0000-1500-00003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2" name="Text Box 557">
          <a:extLst>
            <a:ext uri="{FF2B5EF4-FFF2-40B4-BE49-F238E27FC236}">
              <a16:creationId xmlns:a16="http://schemas.microsoft.com/office/drawing/2014/main" id="{00000000-0008-0000-1500-00003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3" name="Text Box 558">
          <a:extLst>
            <a:ext uri="{FF2B5EF4-FFF2-40B4-BE49-F238E27FC236}">
              <a16:creationId xmlns:a16="http://schemas.microsoft.com/office/drawing/2014/main" id="{00000000-0008-0000-1500-00003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4" name="Text Box 559">
          <a:extLst>
            <a:ext uri="{FF2B5EF4-FFF2-40B4-BE49-F238E27FC236}">
              <a16:creationId xmlns:a16="http://schemas.microsoft.com/office/drawing/2014/main" id="{00000000-0008-0000-1500-00003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5" name="Text Box 560">
          <a:extLst>
            <a:ext uri="{FF2B5EF4-FFF2-40B4-BE49-F238E27FC236}">
              <a16:creationId xmlns:a16="http://schemas.microsoft.com/office/drawing/2014/main" id="{00000000-0008-0000-1500-00003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6" name="Text Box 561">
          <a:extLst>
            <a:ext uri="{FF2B5EF4-FFF2-40B4-BE49-F238E27FC236}">
              <a16:creationId xmlns:a16="http://schemas.microsoft.com/office/drawing/2014/main" id="{00000000-0008-0000-1500-00003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7" name="Text Box 562">
          <a:extLst>
            <a:ext uri="{FF2B5EF4-FFF2-40B4-BE49-F238E27FC236}">
              <a16:creationId xmlns:a16="http://schemas.microsoft.com/office/drawing/2014/main" id="{00000000-0008-0000-1500-00003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8" name="Text Box 563">
          <a:extLst>
            <a:ext uri="{FF2B5EF4-FFF2-40B4-BE49-F238E27FC236}">
              <a16:creationId xmlns:a16="http://schemas.microsoft.com/office/drawing/2014/main" id="{00000000-0008-0000-1500-00004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69" name="Text Box 564">
          <a:extLst>
            <a:ext uri="{FF2B5EF4-FFF2-40B4-BE49-F238E27FC236}">
              <a16:creationId xmlns:a16="http://schemas.microsoft.com/office/drawing/2014/main" id="{00000000-0008-0000-1500-00004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0" name="Text Box 565">
          <a:extLst>
            <a:ext uri="{FF2B5EF4-FFF2-40B4-BE49-F238E27FC236}">
              <a16:creationId xmlns:a16="http://schemas.microsoft.com/office/drawing/2014/main" id="{00000000-0008-0000-1500-00004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1" name="Text Box 566">
          <a:extLst>
            <a:ext uri="{FF2B5EF4-FFF2-40B4-BE49-F238E27FC236}">
              <a16:creationId xmlns:a16="http://schemas.microsoft.com/office/drawing/2014/main" id="{00000000-0008-0000-1500-00004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2" name="Text Box 567">
          <a:extLst>
            <a:ext uri="{FF2B5EF4-FFF2-40B4-BE49-F238E27FC236}">
              <a16:creationId xmlns:a16="http://schemas.microsoft.com/office/drawing/2014/main" id="{00000000-0008-0000-1500-00004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3" name="Text Box 568">
          <a:extLst>
            <a:ext uri="{FF2B5EF4-FFF2-40B4-BE49-F238E27FC236}">
              <a16:creationId xmlns:a16="http://schemas.microsoft.com/office/drawing/2014/main" id="{00000000-0008-0000-1500-00004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4" name="Text Box 569">
          <a:extLst>
            <a:ext uri="{FF2B5EF4-FFF2-40B4-BE49-F238E27FC236}">
              <a16:creationId xmlns:a16="http://schemas.microsoft.com/office/drawing/2014/main" id="{00000000-0008-0000-1500-00004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5" name="Text Box 570">
          <a:extLst>
            <a:ext uri="{FF2B5EF4-FFF2-40B4-BE49-F238E27FC236}">
              <a16:creationId xmlns:a16="http://schemas.microsoft.com/office/drawing/2014/main" id="{00000000-0008-0000-1500-00004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6" name="Text Box 571">
          <a:extLst>
            <a:ext uri="{FF2B5EF4-FFF2-40B4-BE49-F238E27FC236}">
              <a16:creationId xmlns:a16="http://schemas.microsoft.com/office/drawing/2014/main" id="{00000000-0008-0000-1500-00004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7" name="Text Box 572">
          <a:extLst>
            <a:ext uri="{FF2B5EF4-FFF2-40B4-BE49-F238E27FC236}">
              <a16:creationId xmlns:a16="http://schemas.microsoft.com/office/drawing/2014/main" id="{00000000-0008-0000-1500-00004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8" name="Text Box 573">
          <a:extLst>
            <a:ext uri="{FF2B5EF4-FFF2-40B4-BE49-F238E27FC236}">
              <a16:creationId xmlns:a16="http://schemas.microsoft.com/office/drawing/2014/main" id="{00000000-0008-0000-1500-00004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79" name="Text Box 574">
          <a:extLst>
            <a:ext uri="{FF2B5EF4-FFF2-40B4-BE49-F238E27FC236}">
              <a16:creationId xmlns:a16="http://schemas.microsoft.com/office/drawing/2014/main" id="{00000000-0008-0000-1500-00004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0" name="Text Box 575">
          <a:extLst>
            <a:ext uri="{FF2B5EF4-FFF2-40B4-BE49-F238E27FC236}">
              <a16:creationId xmlns:a16="http://schemas.microsoft.com/office/drawing/2014/main" id="{00000000-0008-0000-1500-00004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1" name="Text Box 576">
          <a:extLst>
            <a:ext uri="{FF2B5EF4-FFF2-40B4-BE49-F238E27FC236}">
              <a16:creationId xmlns:a16="http://schemas.microsoft.com/office/drawing/2014/main" id="{00000000-0008-0000-1500-00004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2" name="Text Box 577">
          <a:extLst>
            <a:ext uri="{FF2B5EF4-FFF2-40B4-BE49-F238E27FC236}">
              <a16:creationId xmlns:a16="http://schemas.microsoft.com/office/drawing/2014/main" id="{00000000-0008-0000-1500-00004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3" name="Text Box 578">
          <a:extLst>
            <a:ext uri="{FF2B5EF4-FFF2-40B4-BE49-F238E27FC236}">
              <a16:creationId xmlns:a16="http://schemas.microsoft.com/office/drawing/2014/main" id="{00000000-0008-0000-1500-00004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4" name="Text Box 579">
          <a:extLst>
            <a:ext uri="{FF2B5EF4-FFF2-40B4-BE49-F238E27FC236}">
              <a16:creationId xmlns:a16="http://schemas.microsoft.com/office/drawing/2014/main" id="{00000000-0008-0000-1500-00005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5" name="Text Box 580">
          <a:extLst>
            <a:ext uri="{FF2B5EF4-FFF2-40B4-BE49-F238E27FC236}">
              <a16:creationId xmlns:a16="http://schemas.microsoft.com/office/drawing/2014/main" id="{00000000-0008-0000-1500-00005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6" name="Text Box 581">
          <a:extLst>
            <a:ext uri="{FF2B5EF4-FFF2-40B4-BE49-F238E27FC236}">
              <a16:creationId xmlns:a16="http://schemas.microsoft.com/office/drawing/2014/main" id="{00000000-0008-0000-1500-00005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7" name="Text Box 582">
          <a:extLst>
            <a:ext uri="{FF2B5EF4-FFF2-40B4-BE49-F238E27FC236}">
              <a16:creationId xmlns:a16="http://schemas.microsoft.com/office/drawing/2014/main" id="{00000000-0008-0000-1500-00005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8" name="Text Box 583">
          <a:extLst>
            <a:ext uri="{FF2B5EF4-FFF2-40B4-BE49-F238E27FC236}">
              <a16:creationId xmlns:a16="http://schemas.microsoft.com/office/drawing/2014/main" id="{00000000-0008-0000-1500-00005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89" name="Text Box 584">
          <a:extLst>
            <a:ext uri="{FF2B5EF4-FFF2-40B4-BE49-F238E27FC236}">
              <a16:creationId xmlns:a16="http://schemas.microsoft.com/office/drawing/2014/main" id="{00000000-0008-0000-1500-00005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0" name="Text Box 585">
          <a:extLst>
            <a:ext uri="{FF2B5EF4-FFF2-40B4-BE49-F238E27FC236}">
              <a16:creationId xmlns:a16="http://schemas.microsoft.com/office/drawing/2014/main" id="{00000000-0008-0000-1500-00005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1" name="Text Box 586">
          <a:extLst>
            <a:ext uri="{FF2B5EF4-FFF2-40B4-BE49-F238E27FC236}">
              <a16:creationId xmlns:a16="http://schemas.microsoft.com/office/drawing/2014/main" id="{00000000-0008-0000-1500-00005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2" name="Text Box 587">
          <a:extLst>
            <a:ext uri="{FF2B5EF4-FFF2-40B4-BE49-F238E27FC236}">
              <a16:creationId xmlns:a16="http://schemas.microsoft.com/office/drawing/2014/main" id="{00000000-0008-0000-1500-00005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3" name="Text Box 588">
          <a:extLst>
            <a:ext uri="{FF2B5EF4-FFF2-40B4-BE49-F238E27FC236}">
              <a16:creationId xmlns:a16="http://schemas.microsoft.com/office/drawing/2014/main" id="{00000000-0008-0000-1500-00005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4" name="Text Box 589">
          <a:extLst>
            <a:ext uri="{FF2B5EF4-FFF2-40B4-BE49-F238E27FC236}">
              <a16:creationId xmlns:a16="http://schemas.microsoft.com/office/drawing/2014/main" id="{00000000-0008-0000-1500-00005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5" name="Text Box 590">
          <a:extLst>
            <a:ext uri="{FF2B5EF4-FFF2-40B4-BE49-F238E27FC236}">
              <a16:creationId xmlns:a16="http://schemas.microsoft.com/office/drawing/2014/main" id="{00000000-0008-0000-1500-00005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6" name="Text Box 591">
          <a:extLst>
            <a:ext uri="{FF2B5EF4-FFF2-40B4-BE49-F238E27FC236}">
              <a16:creationId xmlns:a16="http://schemas.microsoft.com/office/drawing/2014/main" id="{00000000-0008-0000-1500-00005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7" name="Text Box 592">
          <a:extLst>
            <a:ext uri="{FF2B5EF4-FFF2-40B4-BE49-F238E27FC236}">
              <a16:creationId xmlns:a16="http://schemas.microsoft.com/office/drawing/2014/main" id="{00000000-0008-0000-1500-00005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8" name="Text Box 593">
          <a:extLst>
            <a:ext uri="{FF2B5EF4-FFF2-40B4-BE49-F238E27FC236}">
              <a16:creationId xmlns:a16="http://schemas.microsoft.com/office/drawing/2014/main" id="{00000000-0008-0000-1500-00005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399" name="Text Box 594">
          <a:extLst>
            <a:ext uri="{FF2B5EF4-FFF2-40B4-BE49-F238E27FC236}">
              <a16:creationId xmlns:a16="http://schemas.microsoft.com/office/drawing/2014/main" id="{00000000-0008-0000-1500-00005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0" name="Text Box 595">
          <a:extLst>
            <a:ext uri="{FF2B5EF4-FFF2-40B4-BE49-F238E27FC236}">
              <a16:creationId xmlns:a16="http://schemas.microsoft.com/office/drawing/2014/main" id="{00000000-0008-0000-1500-00006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1" name="Text Box 596">
          <a:extLst>
            <a:ext uri="{FF2B5EF4-FFF2-40B4-BE49-F238E27FC236}">
              <a16:creationId xmlns:a16="http://schemas.microsoft.com/office/drawing/2014/main" id="{00000000-0008-0000-1500-00006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2" name="Text Box 597">
          <a:extLst>
            <a:ext uri="{FF2B5EF4-FFF2-40B4-BE49-F238E27FC236}">
              <a16:creationId xmlns:a16="http://schemas.microsoft.com/office/drawing/2014/main" id="{00000000-0008-0000-1500-00006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3" name="Text Box 598">
          <a:extLst>
            <a:ext uri="{FF2B5EF4-FFF2-40B4-BE49-F238E27FC236}">
              <a16:creationId xmlns:a16="http://schemas.microsoft.com/office/drawing/2014/main" id="{00000000-0008-0000-1500-00006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4" name="Text Box 599">
          <a:extLst>
            <a:ext uri="{FF2B5EF4-FFF2-40B4-BE49-F238E27FC236}">
              <a16:creationId xmlns:a16="http://schemas.microsoft.com/office/drawing/2014/main" id="{00000000-0008-0000-1500-00006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5" name="Text Box 600">
          <a:extLst>
            <a:ext uri="{FF2B5EF4-FFF2-40B4-BE49-F238E27FC236}">
              <a16:creationId xmlns:a16="http://schemas.microsoft.com/office/drawing/2014/main" id="{00000000-0008-0000-1500-00006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6" name="Text Box 601">
          <a:extLst>
            <a:ext uri="{FF2B5EF4-FFF2-40B4-BE49-F238E27FC236}">
              <a16:creationId xmlns:a16="http://schemas.microsoft.com/office/drawing/2014/main" id="{00000000-0008-0000-1500-00006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7" name="Text Box 602">
          <a:extLst>
            <a:ext uri="{FF2B5EF4-FFF2-40B4-BE49-F238E27FC236}">
              <a16:creationId xmlns:a16="http://schemas.microsoft.com/office/drawing/2014/main" id="{00000000-0008-0000-1500-00006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8" name="Text Box 603">
          <a:extLst>
            <a:ext uri="{FF2B5EF4-FFF2-40B4-BE49-F238E27FC236}">
              <a16:creationId xmlns:a16="http://schemas.microsoft.com/office/drawing/2014/main" id="{00000000-0008-0000-1500-00006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09" name="Text Box 604">
          <a:extLst>
            <a:ext uri="{FF2B5EF4-FFF2-40B4-BE49-F238E27FC236}">
              <a16:creationId xmlns:a16="http://schemas.microsoft.com/office/drawing/2014/main" id="{00000000-0008-0000-1500-00006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0" name="Text Box 605">
          <a:extLst>
            <a:ext uri="{FF2B5EF4-FFF2-40B4-BE49-F238E27FC236}">
              <a16:creationId xmlns:a16="http://schemas.microsoft.com/office/drawing/2014/main" id="{00000000-0008-0000-1500-00006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1" name="Text Box 606">
          <a:extLst>
            <a:ext uri="{FF2B5EF4-FFF2-40B4-BE49-F238E27FC236}">
              <a16:creationId xmlns:a16="http://schemas.microsoft.com/office/drawing/2014/main" id="{00000000-0008-0000-1500-00006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2" name="Text Box 607">
          <a:extLst>
            <a:ext uri="{FF2B5EF4-FFF2-40B4-BE49-F238E27FC236}">
              <a16:creationId xmlns:a16="http://schemas.microsoft.com/office/drawing/2014/main" id="{00000000-0008-0000-1500-00006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3" name="Text Box 608">
          <a:extLst>
            <a:ext uri="{FF2B5EF4-FFF2-40B4-BE49-F238E27FC236}">
              <a16:creationId xmlns:a16="http://schemas.microsoft.com/office/drawing/2014/main" id="{00000000-0008-0000-1500-00006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4" name="Text Box 609">
          <a:extLst>
            <a:ext uri="{FF2B5EF4-FFF2-40B4-BE49-F238E27FC236}">
              <a16:creationId xmlns:a16="http://schemas.microsoft.com/office/drawing/2014/main" id="{00000000-0008-0000-1500-00006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5" name="Text Box 610">
          <a:extLst>
            <a:ext uri="{FF2B5EF4-FFF2-40B4-BE49-F238E27FC236}">
              <a16:creationId xmlns:a16="http://schemas.microsoft.com/office/drawing/2014/main" id="{00000000-0008-0000-1500-00006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6" name="Text Box 611">
          <a:extLst>
            <a:ext uri="{FF2B5EF4-FFF2-40B4-BE49-F238E27FC236}">
              <a16:creationId xmlns:a16="http://schemas.microsoft.com/office/drawing/2014/main" id="{00000000-0008-0000-1500-00007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7" name="Text Box 612">
          <a:extLst>
            <a:ext uri="{FF2B5EF4-FFF2-40B4-BE49-F238E27FC236}">
              <a16:creationId xmlns:a16="http://schemas.microsoft.com/office/drawing/2014/main" id="{00000000-0008-0000-1500-00007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8" name="Text Box 613">
          <a:extLst>
            <a:ext uri="{FF2B5EF4-FFF2-40B4-BE49-F238E27FC236}">
              <a16:creationId xmlns:a16="http://schemas.microsoft.com/office/drawing/2014/main" id="{00000000-0008-0000-1500-00007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19" name="Text Box 614">
          <a:extLst>
            <a:ext uri="{FF2B5EF4-FFF2-40B4-BE49-F238E27FC236}">
              <a16:creationId xmlns:a16="http://schemas.microsoft.com/office/drawing/2014/main" id="{00000000-0008-0000-1500-00007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0" name="Text Box 615">
          <a:extLst>
            <a:ext uri="{FF2B5EF4-FFF2-40B4-BE49-F238E27FC236}">
              <a16:creationId xmlns:a16="http://schemas.microsoft.com/office/drawing/2014/main" id="{00000000-0008-0000-1500-00007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1" name="Text Box 616">
          <a:extLst>
            <a:ext uri="{FF2B5EF4-FFF2-40B4-BE49-F238E27FC236}">
              <a16:creationId xmlns:a16="http://schemas.microsoft.com/office/drawing/2014/main" id="{00000000-0008-0000-1500-00007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2" name="Text Box 617">
          <a:extLst>
            <a:ext uri="{FF2B5EF4-FFF2-40B4-BE49-F238E27FC236}">
              <a16:creationId xmlns:a16="http://schemas.microsoft.com/office/drawing/2014/main" id="{00000000-0008-0000-1500-00007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3" name="Text Box 618">
          <a:extLst>
            <a:ext uri="{FF2B5EF4-FFF2-40B4-BE49-F238E27FC236}">
              <a16:creationId xmlns:a16="http://schemas.microsoft.com/office/drawing/2014/main" id="{00000000-0008-0000-1500-00007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4" name="Text Box 619">
          <a:extLst>
            <a:ext uri="{FF2B5EF4-FFF2-40B4-BE49-F238E27FC236}">
              <a16:creationId xmlns:a16="http://schemas.microsoft.com/office/drawing/2014/main" id="{00000000-0008-0000-1500-00007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5" name="Text Box 620">
          <a:extLst>
            <a:ext uri="{FF2B5EF4-FFF2-40B4-BE49-F238E27FC236}">
              <a16:creationId xmlns:a16="http://schemas.microsoft.com/office/drawing/2014/main" id="{00000000-0008-0000-1500-00007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6" name="Text Box 621">
          <a:extLst>
            <a:ext uri="{FF2B5EF4-FFF2-40B4-BE49-F238E27FC236}">
              <a16:creationId xmlns:a16="http://schemas.microsoft.com/office/drawing/2014/main" id="{00000000-0008-0000-1500-00007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7" name="Text Box 622">
          <a:extLst>
            <a:ext uri="{FF2B5EF4-FFF2-40B4-BE49-F238E27FC236}">
              <a16:creationId xmlns:a16="http://schemas.microsoft.com/office/drawing/2014/main" id="{00000000-0008-0000-1500-00007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8" name="Text Box 623">
          <a:extLst>
            <a:ext uri="{FF2B5EF4-FFF2-40B4-BE49-F238E27FC236}">
              <a16:creationId xmlns:a16="http://schemas.microsoft.com/office/drawing/2014/main" id="{00000000-0008-0000-1500-00007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29" name="Text Box 624">
          <a:extLst>
            <a:ext uri="{FF2B5EF4-FFF2-40B4-BE49-F238E27FC236}">
              <a16:creationId xmlns:a16="http://schemas.microsoft.com/office/drawing/2014/main" id="{00000000-0008-0000-1500-00007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0" name="Text Box 625">
          <a:extLst>
            <a:ext uri="{FF2B5EF4-FFF2-40B4-BE49-F238E27FC236}">
              <a16:creationId xmlns:a16="http://schemas.microsoft.com/office/drawing/2014/main" id="{00000000-0008-0000-1500-00007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1" name="Text Box 626">
          <a:extLst>
            <a:ext uri="{FF2B5EF4-FFF2-40B4-BE49-F238E27FC236}">
              <a16:creationId xmlns:a16="http://schemas.microsoft.com/office/drawing/2014/main" id="{00000000-0008-0000-1500-00007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2" name="Text Box 627">
          <a:extLst>
            <a:ext uri="{FF2B5EF4-FFF2-40B4-BE49-F238E27FC236}">
              <a16:creationId xmlns:a16="http://schemas.microsoft.com/office/drawing/2014/main" id="{00000000-0008-0000-1500-00008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3" name="Text Box 628">
          <a:extLst>
            <a:ext uri="{FF2B5EF4-FFF2-40B4-BE49-F238E27FC236}">
              <a16:creationId xmlns:a16="http://schemas.microsoft.com/office/drawing/2014/main" id="{00000000-0008-0000-1500-00008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4" name="Text Box 629">
          <a:extLst>
            <a:ext uri="{FF2B5EF4-FFF2-40B4-BE49-F238E27FC236}">
              <a16:creationId xmlns:a16="http://schemas.microsoft.com/office/drawing/2014/main" id="{00000000-0008-0000-1500-00008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5" name="Text Box 630">
          <a:extLst>
            <a:ext uri="{FF2B5EF4-FFF2-40B4-BE49-F238E27FC236}">
              <a16:creationId xmlns:a16="http://schemas.microsoft.com/office/drawing/2014/main" id="{00000000-0008-0000-1500-00008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6" name="Text Box 631">
          <a:extLst>
            <a:ext uri="{FF2B5EF4-FFF2-40B4-BE49-F238E27FC236}">
              <a16:creationId xmlns:a16="http://schemas.microsoft.com/office/drawing/2014/main" id="{00000000-0008-0000-1500-00008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7" name="Text Box 632">
          <a:extLst>
            <a:ext uri="{FF2B5EF4-FFF2-40B4-BE49-F238E27FC236}">
              <a16:creationId xmlns:a16="http://schemas.microsoft.com/office/drawing/2014/main" id="{00000000-0008-0000-1500-00008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8" name="Text Box 633">
          <a:extLst>
            <a:ext uri="{FF2B5EF4-FFF2-40B4-BE49-F238E27FC236}">
              <a16:creationId xmlns:a16="http://schemas.microsoft.com/office/drawing/2014/main" id="{00000000-0008-0000-1500-00008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39" name="Text Box 634">
          <a:extLst>
            <a:ext uri="{FF2B5EF4-FFF2-40B4-BE49-F238E27FC236}">
              <a16:creationId xmlns:a16="http://schemas.microsoft.com/office/drawing/2014/main" id="{00000000-0008-0000-1500-00008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0" name="Text Box 635">
          <a:extLst>
            <a:ext uri="{FF2B5EF4-FFF2-40B4-BE49-F238E27FC236}">
              <a16:creationId xmlns:a16="http://schemas.microsoft.com/office/drawing/2014/main" id="{00000000-0008-0000-1500-00008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1" name="Text Box 636">
          <a:extLst>
            <a:ext uri="{FF2B5EF4-FFF2-40B4-BE49-F238E27FC236}">
              <a16:creationId xmlns:a16="http://schemas.microsoft.com/office/drawing/2014/main" id="{00000000-0008-0000-1500-00008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2" name="Text Box 637">
          <a:extLst>
            <a:ext uri="{FF2B5EF4-FFF2-40B4-BE49-F238E27FC236}">
              <a16:creationId xmlns:a16="http://schemas.microsoft.com/office/drawing/2014/main" id="{00000000-0008-0000-1500-00008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3" name="Text Box 638">
          <a:extLst>
            <a:ext uri="{FF2B5EF4-FFF2-40B4-BE49-F238E27FC236}">
              <a16:creationId xmlns:a16="http://schemas.microsoft.com/office/drawing/2014/main" id="{00000000-0008-0000-1500-00008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4" name="Text Box 639">
          <a:extLst>
            <a:ext uri="{FF2B5EF4-FFF2-40B4-BE49-F238E27FC236}">
              <a16:creationId xmlns:a16="http://schemas.microsoft.com/office/drawing/2014/main" id="{00000000-0008-0000-1500-00008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5" name="Text Box 640">
          <a:extLst>
            <a:ext uri="{FF2B5EF4-FFF2-40B4-BE49-F238E27FC236}">
              <a16:creationId xmlns:a16="http://schemas.microsoft.com/office/drawing/2014/main" id="{00000000-0008-0000-1500-00008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6" name="Text Box 641">
          <a:extLst>
            <a:ext uri="{FF2B5EF4-FFF2-40B4-BE49-F238E27FC236}">
              <a16:creationId xmlns:a16="http://schemas.microsoft.com/office/drawing/2014/main" id="{00000000-0008-0000-1500-00008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7" name="Text Box 642">
          <a:extLst>
            <a:ext uri="{FF2B5EF4-FFF2-40B4-BE49-F238E27FC236}">
              <a16:creationId xmlns:a16="http://schemas.microsoft.com/office/drawing/2014/main" id="{00000000-0008-0000-1500-00008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8" name="Text Box 643">
          <a:extLst>
            <a:ext uri="{FF2B5EF4-FFF2-40B4-BE49-F238E27FC236}">
              <a16:creationId xmlns:a16="http://schemas.microsoft.com/office/drawing/2014/main" id="{00000000-0008-0000-1500-00009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49" name="Text Box 644">
          <a:extLst>
            <a:ext uri="{FF2B5EF4-FFF2-40B4-BE49-F238E27FC236}">
              <a16:creationId xmlns:a16="http://schemas.microsoft.com/office/drawing/2014/main" id="{00000000-0008-0000-1500-00009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0" name="Text Box 645">
          <a:extLst>
            <a:ext uri="{FF2B5EF4-FFF2-40B4-BE49-F238E27FC236}">
              <a16:creationId xmlns:a16="http://schemas.microsoft.com/office/drawing/2014/main" id="{00000000-0008-0000-1500-00009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1" name="Text Box 646">
          <a:extLst>
            <a:ext uri="{FF2B5EF4-FFF2-40B4-BE49-F238E27FC236}">
              <a16:creationId xmlns:a16="http://schemas.microsoft.com/office/drawing/2014/main" id="{00000000-0008-0000-1500-00009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2" name="Text Box 647">
          <a:extLst>
            <a:ext uri="{FF2B5EF4-FFF2-40B4-BE49-F238E27FC236}">
              <a16:creationId xmlns:a16="http://schemas.microsoft.com/office/drawing/2014/main" id="{00000000-0008-0000-1500-00009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3" name="Text Box 648">
          <a:extLst>
            <a:ext uri="{FF2B5EF4-FFF2-40B4-BE49-F238E27FC236}">
              <a16:creationId xmlns:a16="http://schemas.microsoft.com/office/drawing/2014/main" id="{00000000-0008-0000-1500-00009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4" name="Text Box 649">
          <a:extLst>
            <a:ext uri="{FF2B5EF4-FFF2-40B4-BE49-F238E27FC236}">
              <a16:creationId xmlns:a16="http://schemas.microsoft.com/office/drawing/2014/main" id="{00000000-0008-0000-1500-00009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5" name="Text Box 650">
          <a:extLst>
            <a:ext uri="{FF2B5EF4-FFF2-40B4-BE49-F238E27FC236}">
              <a16:creationId xmlns:a16="http://schemas.microsoft.com/office/drawing/2014/main" id="{00000000-0008-0000-1500-00009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6" name="Text Box 651">
          <a:extLst>
            <a:ext uri="{FF2B5EF4-FFF2-40B4-BE49-F238E27FC236}">
              <a16:creationId xmlns:a16="http://schemas.microsoft.com/office/drawing/2014/main" id="{00000000-0008-0000-1500-00009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7" name="Text Box 652">
          <a:extLst>
            <a:ext uri="{FF2B5EF4-FFF2-40B4-BE49-F238E27FC236}">
              <a16:creationId xmlns:a16="http://schemas.microsoft.com/office/drawing/2014/main" id="{00000000-0008-0000-1500-00009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8" name="Text Box 653">
          <a:extLst>
            <a:ext uri="{FF2B5EF4-FFF2-40B4-BE49-F238E27FC236}">
              <a16:creationId xmlns:a16="http://schemas.microsoft.com/office/drawing/2014/main" id="{00000000-0008-0000-1500-00009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59" name="Text Box 654">
          <a:extLst>
            <a:ext uri="{FF2B5EF4-FFF2-40B4-BE49-F238E27FC236}">
              <a16:creationId xmlns:a16="http://schemas.microsoft.com/office/drawing/2014/main" id="{00000000-0008-0000-1500-00009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0" name="Text Box 655">
          <a:extLst>
            <a:ext uri="{FF2B5EF4-FFF2-40B4-BE49-F238E27FC236}">
              <a16:creationId xmlns:a16="http://schemas.microsoft.com/office/drawing/2014/main" id="{00000000-0008-0000-1500-00009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1" name="Text Box 656">
          <a:extLst>
            <a:ext uri="{FF2B5EF4-FFF2-40B4-BE49-F238E27FC236}">
              <a16:creationId xmlns:a16="http://schemas.microsoft.com/office/drawing/2014/main" id="{00000000-0008-0000-1500-00009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2" name="Text Box 657">
          <a:extLst>
            <a:ext uri="{FF2B5EF4-FFF2-40B4-BE49-F238E27FC236}">
              <a16:creationId xmlns:a16="http://schemas.microsoft.com/office/drawing/2014/main" id="{00000000-0008-0000-1500-00009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3" name="Text Box 658">
          <a:extLst>
            <a:ext uri="{FF2B5EF4-FFF2-40B4-BE49-F238E27FC236}">
              <a16:creationId xmlns:a16="http://schemas.microsoft.com/office/drawing/2014/main" id="{00000000-0008-0000-1500-00009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4" name="Text Box 659">
          <a:extLst>
            <a:ext uri="{FF2B5EF4-FFF2-40B4-BE49-F238E27FC236}">
              <a16:creationId xmlns:a16="http://schemas.microsoft.com/office/drawing/2014/main" id="{00000000-0008-0000-1500-0000A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5" name="Text Box 660">
          <a:extLst>
            <a:ext uri="{FF2B5EF4-FFF2-40B4-BE49-F238E27FC236}">
              <a16:creationId xmlns:a16="http://schemas.microsoft.com/office/drawing/2014/main" id="{00000000-0008-0000-1500-0000A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6" name="Text Box 661">
          <a:extLst>
            <a:ext uri="{FF2B5EF4-FFF2-40B4-BE49-F238E27FC236}">
              <a16:creationId xmlns:a16="http://schemas.microsoft.com/office/drawing/2014/main" id="{00000000-0008-0000-1500-0000A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7" name="Text Box 662">
          <a:extLst>
            <a:ext uri="{FF2B5EF4-FFF2-40B4-BE49-F238E27FC236}">
              <a16:creationId xmlns:a16="http://schemas.microsoft.com/office/drawing/2014/main" id="{00000000-0008-0000-1500-0000A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8" name="Text Box 663">
          <a:extLst>
            <a:ext uri="{FF2B5EF4-FFF2-40B4-BE49-F238E27FC236}">
              <a16:creationId xmlns:a16="http://schemas.microsoft.com/office/drawing/2014/main" id="{00000000-0008-0000-1500-0000A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69" name="Text Box 664">
          <a:extLst>
            <a:ext uri="{FF2B5EF4-FFF2-40B4-BE49-F238E27FC236}">
              <a16:creationId xmlns:a16="http://schemas.microsoft.com/office/drawing/2014/main" id="{00000000-0008-0000-1500-0000A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0" name="Text Box 665">
          <a:extLst>
            <a:ext uri="{FF2B5EF4-FFF2-40B4-BE49-F238E27FC236}">
              <a16:creationId xmlns:a16="http://schemas.microsoft.com/office/drawing/2014/main" id="{00000000-0008-0000-1500-0000A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1" name="Text Box 666">
          <a:extLst>
            <a:ext uri="{FF2B5EF4-FFF2-40B4-BE49-F238E27FC236}">
              <a16:creationId xmlns:a16="http://schemas.microsoft.com/office/drawing/2014/main" id="{00000000-0008-0000-1500-0000A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2" name="Text Box 667">
          <a:extLst>
            <a:ext uri="{FF2B5EF4-FFF2-40B4-BE49-F238E27FC236}">
              <a16:creationId xmlns:a16="http://schemas.microsoft.com/office/drawing/2014/main" id="{00000000-0008-0000-1500-0000A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3" name="Text Box 668">
          <a:extLst>
            <a:ext uri="{FF2B5EF4-FFF2-40B4-BE49-F238E27FC236}">
              <a16:creationId xmlns:a16="http://schemas.microsoft.com/office/drawing/2014/main" id="{00000000-0008-0000-1500-0000A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4" name="Text Box 669">
          <a:extLst>
            <a:ext uri="{FF2B5EF4-FFF2-40B4-BE49-F238E27FC236}">
              <a16:creationId xmlns:a16="http://schemas.microsoft.com/office/drawing/2014/main" id="{00000000-0008-0000-1500-0000A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5" name="Text Box 670">
          <a:extLst>
            <a:ext uri="{FF2B5EF4-FFF2-40B4-BE49-F238E27FC236}">
              <a16:creationId xmlns:a16="http://schemas.microsoft.com/office/drawing/2014/main" id="{00000000-0008-0000-1500-0000A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6" name="Text Box 671">
          <a:extLst>
            <a:ext uri="{FF2B5EF4-FFF2-40B4-BE49-F238E27FC236}">
              <a16:creationId xmlns:a16="http://schemas.microsoft.com/office/drawing/2014/main" id="{00000000-0008-0000-1500-0000A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7" name="Text Box 672">
          <a:extLst>
            <a:ext uri="{FF2B5EF4-FFF2-40B4-BE49-F238E27FC236}">
              <a16:creationId xmlns:a16="http://schemas.microsoft.com/office/drawing/2014/main" id="{00000000-0008-0000-1500-0000A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8" name="Text Box 673">
          <a:extLst>
            <a:ext uri="{FF2B5EF4-FFF2-40B4-BE49-F238E27FC236}">
              <a16:creationId xmlns:a16="http://schemas.microsoft.com/office/drawing/2014/main" id="{00000000-0008-0000-1500-0000A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79" name="Text Box 674">
          <a:extLst>
            <a:ext uri="{FF2B5EF4-FFF2-40B4-BE49-F238E27FC236}">
              <a16:creationId xmlns:a16="http://schemas.microsoft.com/office/drawing/2014/main" id="{00000000-0008-0000-1500-0000A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0" name="Text Box 675">
          <a:extLst>
            <a:ext uri="{FF2B5EF4-FFF2-40B4-BE49-F238E27FC236}">
              <a16:creationId xmlns:a16="http://schemas.microsoft.com/office/drawing/2014/main" id="{00000000-0008-0000-1500-0000B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1" name="Text Box 676">
          <a:extLst>
            <a:ext uri="{FF2B5EF4-FFF2-40B4-BE49-F238E27FC236}">
              <a16:creationId xmlns:a16="http://schemas.microsoft.com/office/drawing/2014/main" id="{00000000-0008-0000-1500-0000B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2" name="Text Box 677">
          <a:extLst>
            <a:ext uri="{FF2B5EF4-FFF2-40B4-BE49-F238E27FC236}">
              <a16:creationId xmlns:a16="http://schemas.microsoft.com/office/drawing/2014/main" id="{00000000-0008-0000-1500-0000B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3" name="Text Box 678">
          <a:extLst>
            <a:ext uri="{FF2B5EF4-FFF2-40B4-BE49-F238E27FC236}">
              <a16:creationId xmlns:a16="http://schemas.microsoft.com/office/drawing/2014/main" id="{00000000-0008-0000-1500-0000B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4" name="Text Box 679">
          <a:extLst>
            <a:ext uri="{FF2B5EF4-FFF2-40B4-BE49-F238E27FC236}">
              <a16:creationId xmlns:a16="http://schemas.microsoft.com/office/drawing/2014/main" id="{00000000-0008-0000-1500-0000B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5" name="Text Box 680">
          <a:extLst>
            <a:ext uri="{FF2B5EF4-FFF2-40B4-BE49-F238E27FC236}">
              <a16:creationId xmlns:a16="http://schemas.microsoft.com/office/drawing/2014/main" id="{00000000-0008-0000-1500-0000B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6" name="Text Box 681">
          <a:extLst>
            <a:ext uri="{FF2B5EF4-FFF2-40B4-BE49-F238E27FC236}">
              <a16:creationId xmlns:a16="http://schemas.microsoft.com/office/drawing/2014/main" id="{00000000-0008-0000-1500-0000B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7" name="Text Box 682">
          <a:extLst>
            <a:ext uri="{FF2B5EF4-FFF2-40B4-BE49-F238E27FC236}">
              <a16:creationId xmlns:a16="http://schemas.microsoft.com/office/drawing/2014/main" id="{00000000-0008-0000-1500-0000B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8" name="Text Box 683">
          <a:extLst>
            <a:ext uri="{FF2B5EF4-FFF2-40B4-BE49-F238E27FC236}">
              <a16:creationId xmlns:a16="http://schemas.microsoft.com/office/drawing/2014/main" id="{00000000-0008-0000-1500-0000B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89" name="Text Box 684">
          <a:extLst>
            <a:ext uri="{FF2B5EF4-FFF2-40B4-BE49-F238E27FC236}">
              <a16:creationId xmlns:a16="http://schemas.microsoft.com/office/drawing/2014/main" id="{00000000-0008-0000-1500-0000B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0" name="Text Box 685">
          <a:extLst>
            <a:ext uri="{FF2B5EF4-FFF2-40B4-BE49-F238E27FC236}">
              <a16:creationId xmlns:a16="http://schemas.microsoft.com/office/drawing/2014/main" id="{00000000-0008-0000-1500-0000B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1" name="Text Box 686">
          <a:extLst>
            <a:ext uri="{FF2B5EF4-FFF2-40B4-BE49-F238E27FC236}">
              <a16:creationId xmlns:a16="http://schemas.microsoft.com/office/drawing/2014/main" id="{00000000-0008-0000-1500-0000B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2" name="Text Box 687">
          <a:extLst>
            <a:ext uri="{FF2B5EF4-FFF2-40B4-BE49-F238E27FC236}">
              <a16:creationId xmlns:a16="http://schemas.microsoft.com/office/drawing/2014/main" id="{00000000-0008-0000-1500-0000B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3" name="Text Box 688">
          <a:extLst>
            <a:ext uri="{FF2B5EF4-FFF2-40B4-BE49-F238E27FC236}">
              <a16:creationId xmlns:a16="http://schemas.microsoft.com/office/drawing/2014/main" id="{00000000-0008-0000-1500-0000B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4" name="Text Box 689">
          <a:extLst>
            <a:ext uri="{FF2B5EF4-FFF2-40B4-BE49-F238E27FC236}">
              <a16:creationId xmlns:a16="http://schemas.microsoft.com/office/drawing/2014/main" id="{00000000-0008-0000-1500-0000B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5" name="Text Box 690">
          <a:extLst>
            <a:ext uri="{FF2B5EF4-FFF2-40B4-BE49-F238E27FC236}">
              <a16:creationId xmlns:a16="http://schemas.microsoft.com/office/drawing/2014/main" id="{00000000-0008-0000-1500-0000B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6" name="Text Box 691">
          <a:extLst>
            <a:ext uri="{FF2B5EF4-FFF2-40B4-BE49-F238E27FC236}">
              <a16:creationId xmlns:a16="http://schemas.microsoft.com/office/drawing/2014/main" id="{00000000-0008-0000-1500-0000C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7" name="Text Box 692">
          <a:extLst>
            <a:ext uri="{FF2B5EF4-FFF2-40B4-BE49-F238E27FC236}">
              <a16:creationId xmlns:a16="http://schemas.microsoft.com/office/drawing/2014/main" id="{00000000-0008-0000-1500-0000C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8" name="Text Box 693">
          <a:extLst>
            <a:ext uri="{FF2B5EF4-FFF2-40B4-BE49-F238E27FC236}">
              <a16:creationId xmlns:a16="http://schemas.microsoft.com/office/drawing/2014/main" id="{00000000-0008-0000-1500-0000C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499" name="Text Box 694">
          <a:extLst>
            <a:ext uri="{FF2B5EF4-FFF2-40B4-BE49-F238E27FC236}">
              <a16:creationId xmlns:a16="http://schemas.microsoft.com/office/drawing/2014/main" id="{00000000-0008-0000-1500-0000C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0" name="Text Box 695">
          <a:extLst>
            <a:ext uri="{FF2B5EF4-FFF2-40B4-BE49-F238E27FC236}">
              <a16:creationId xmlns:a16="http://schemas.microsoft.com/office/drawing/2014/main" id="{00000000-0008-0000-1500-0000C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1" name="Text Box 696">
          <a:extLst>
            <a:ext uri="{FF2B5EF4-FFF2-40B4-BE49-F238E27FC236}">
              <a16:creationId xmlns:a16="http://schemas.microsoft.com/office/drawing/2014/main" id="{00000000-0008-0000-1500-0000C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2" name="Text Box 697">
          <a:extLst>
            <a:ext uri="{FF2B5EF4-FFF2-40B4-BE49-F238E27FC236}">
              <a16:creationId xmlns:a16="http://schemas.microsoft.com/office/drawing/2014/main" id="{00000000-0008-0000-1500-0000C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3" name="Text Box 698">
          <a:extLst>
            <a:ext uri="{FF2B5EF4-FFF2-40B4-BE49-F238E27FC236}">
              <a16:creationId xmlns:a16="http://schemas.microsoft.com/office/drawing/2014/main" id="{00000000-0008-0000-1500-0000C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4" name="Text Box 699">
          <a:extLst>
            <a:ext uri="{FF2B5EF4-FFF2-40B4-BE49-F238E27FC236}">
              <a16:creationId xmlns:a16="http://schemas.microsoft.com/office/drawing/2014/main" id="{00000000-0008-0000-1500-0000C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5" name="Text Box 700">
          <a:extLst>
            <a:ext uri="{FF2B5EF4-FFF2-40B4-BE49-F238E27FC236}">
              <a16:creationId xmlns:a16="http://schemas.microsoft.com/office/drawing/2014/main" id="{00000000-0008-0000-1500-0000C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6" name="Text Box 701">
          <a:extLst>
            <a:ext uri="{FF2B5EF4-FFF2-40B4-BE49-F238E27FC236}">
              <a16:creationId xmlns:a16="http://schemas.microsoft.com/office/drawing/2014/main" id="{00000000-0008-0000-1500-0000C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7" name="Text Box 702">
          <a:extLst>
            <a:ext uri="{FF2B5EF4-FFF2-40B4-BE49-F238E27FC236}">
              <a16:creationId xmlns:a16="http://schemas.microsoft.com/office/drawing/2014/main" id="{00000000-0008-0000-1500-0000C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8" name="Text Box 703">
          <a:extLst>
            <a:ext uri="{FF2B5EF4-FFF2-40B4-BE49-F238E27FC236}">
              <a16:creationId xmlns:a16="http://schemas.microsoft.com/office/drawing/2014/main" id="{00000000-0008-0000-1500-0000C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09" name="Text Box 704">
          <a:extLst>
            <a:ext uri="{FF2B5EF4-FFF2-40B4-BE49-F238E27FC236}">
              <a16:creationId xmlns:a16="http://schemas.microsoft.com/office/drawing/2014/main" id="{00000000-0008-0000-1500-0000C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0" name="Text Box 705">
          <a:extLst>
            <a:ext uri="{FF2B5EF4-FFF2-40B4-BE49-F238E27FC236}">
              <a16:creationId xmlns:a16="http://schemas.microsoft.com/office/drawing/2014/main" id="{00000000-0008-0000-1500-0000C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1" name="Text Box 706">
          <a:extLst>
            <a:ext uri="{FF2B5EF4-FFF2-40B4-BE49-F238E27FC236}">
              <a16:creationId xmlns:a16="http://schemas.microsoft.com/office/drawing/2014/main" id="{00000000-0008-0000-1500-0000C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2" name="Text Box 707">
          <a:extLst>
            <a:ext uri="{FF2B5EF4-FFF2-40B4-BE49-F238E27FC236}">
              <a16:creationId xmlns:a16="http://schemas.microsoft.com/office/drawing/2014/main" id="{00000000-0008-0000-1500-0000D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3" name="Text Box 708">
          <a:extLst>
            <a:ext uri="{FF2B5EF4-FFF2-40B4-BE49-F238E27FC236}">
              <a16:creationId xmlns:a16="http://schemas.microsoft.com/office/drawing/2014/main" id="{00000000-0008-0000-1500-0000D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4" name="Text Box 709">
          <a:extLst>
            <a:ext uri="{FF2B5EF4-FFF2-40B4-BE49-F238E27FC236}">
              <a16:creationId xmlns:a16="http://schemas.microsoft.com/office/drawing/2014/main" id="{00000000-0008-0000-1500-0000D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5" name="Text Box 710">
          <a:extLst>
            <a:ext uri="{FF2B5EF4-FFF2-40B4-BE49-F238E27FC236}">
              <a16:creationId xmlns:a16="http://schemas.microsoft.com/office/drawing/2014/main" id="{00000000-0008-0000-1500-0000D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6" name="Text Box 711">
          <a:extLst>
            <a:ext uri="{FF2B5EF4-FFF2-40B4-BE49-F238E27FC236}">
              <a16:creationId xmlns:a16="http://schemas.microsoft.com/office/drawing/2014/main" id="{00000000-0008-0000-1500-0000D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7" name="Text Box 712">
          <a:extLst>
            <a:ext uri="{FF2B5EF4-FFF2-40B4-BE49-F238E27FC236}">
              <a16:creationId xmlns:a16="http://schemas.microsoft.com/office/drawing/2014/main" id="{00000000-0008-0000-1500-0000D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8" name="Text Box 713">
          <a:extLst>
            <a:ext uri="{FF2B5EF4-FFF2-40B4-BE49-F238E27FC236}">
              <a16:creationId xmlns:a16="http://schemas.microsoft.com/office/drawing/2014/main" id="{00000000-0008-0000-1500-0000D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19" name="Text Box 714">
          <a:extLst>
            <a:ext uri="{FF2B5EF4-FFF2-40B4-BE49-F238E27FC236}">
              <a16:creationId xmlns:a16="http://schemas.microsoft.com/office/drawing/2014/main" id="{00000000-0008-0000-1500-0000D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0" name="Text Box 715">
          <a:extLst>
            <a:ext uri="{FF2B5EF4-FFF2-40B4-BE49-F238E27FC236}">
              <a16:creationId xmlns:a16="http://schemas.microsoft.com/office/drawing/2014/main" id="{00000000-0008-0000-1500-0000D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1" name="Text Box 716">
          <a:extLst>
            <a:ext uri="{FF2B5EF4-FFF2-40B4-BE49-F238E27FC236}">
              <a16:creationId xmlns:a16="http://schemas.microsoft.com/office/drawing/2014/main" id="{00000000-0008-0000-1500-0000D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2" name="Text Box 717">
          <a:extLst>
            <a:ext uri="{FF2B5EF4-FFF2-40B4-BE49-F238E27FC236}">
              <a16:creationId xmlns:a16="http://schemas.microsoft.com/office/drawing/2014/main" id="{00000000-0008-0000-1500-0000D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3" name="Text Box 718">
          <a:extLst>
            <a:ext uri="{FF2B5EF4-FFF2-40B4-BE49-F238E27FC236}">
              <a16:creationId xmlns:a16="http://schemas.microsoft.com/office/drawing/2014/main" id="{00000000-0008-0000-1500-0000D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4" name="Text Box 719">
          <a:extLst>
            <a:ext uri="{FF2B5EF4-FFF2-40B4-BE49-F238E27FC236}">
              <a16:creationId xmlns:a16="http://schemas.microsoft.com/office/drawing/2014/main" id="{00000000-0008-0000-1500-0000D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5" name="Text Box 720">
          <a:extLst>
            <a:ext uri="{FF2B5EF4-FFF2-40B4-BE49-F238E27FC236}">
              <a16:creationId xmlns:a16="http://schemas.microsoft.com/office/drawing/2014/main" id="{00000000-0008-0000-1500-0000D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6" name="Text Box 721">
          <a:extLst>
            <a:ext uri="{FF2B5EF4-FFF2-40B4-BE49-F238E27FC236}">
              <a16:creationId xmlns:a16="http://schemas.microsoft.com/office/drawing/2014/main" id="{00000000-0008-0000-1500-0000D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7" name="Text Box 722">
          <a:extLst>
            <a:ext uri="{FF2B5EF4-FFF2-40B4-BE49-F238E27FC236}">
              <a16:creationId xmlns:a16="http://schemas.microsoft.com/office/drawing/2014/main" id="{00000000-0008-0000-1500-0000D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8" name="Text Box 723">
          <a:extLst>
            <a:ext uri="{FF2B5EF4-FFF2-40B4-BE49-F238E27FC236}">
              <a16:creationId xmlns:a16="http://schemas.microsoft.com/office/drawing/2014/main" id="{00000000-0008-0000-1500-0000E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29" name="Text Box 724">
          <a:extLst>
            <a:ext uri="{FF2B5EF4-FFF2-40B4-BE49-F238E27FC236}">
              <a16:creationId xmlns:a16="http://schemas.microsoft.com/office/drawing/2014/main" id="{00000000-0008-0000-1500-0000E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0" name="Text Box 725">
          <a:extLst>
            <a:ext uri="{FF2B5EF4-FFF2-40B4-BE49-F238E27FC236}">
              <a16:creationId xmlns:a16="http://schemas.microsoft.com/office/drawing/2014/main" id="{00000000-0008-0000-1500-0000E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1" name="Text Box 726">
          <a:extLst>
            <a:ext uri="{FF2B5EF4-FFF2-40B4-BE49-F238E27FC236}">
              <a16:creationId xmlns:a16="http://schemas.microsoft.com/office/drawing/2014/main" id="{00000000-0008-0000-1500-0000E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2" name="Text Box 727">
          <a:extLst>
            <a:ext uri="{FF2B5EF4-FFF2-40B4-BE49-F238E27FC236}">
              <a16:creationId xmlns:a16="http://schemas.microsoft.com/office/drawing/2014/main" id="{00000000-0008-0000-1500-0000E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3" name="Text Box 728">
          <a:extLst>
            <a:ext uri="{FF2B5EF4-FFF2-40B4-BE49-F238E27FC236}">
              <a16:creationId xmlns:a16="http://schemas.microsoft.com/office/drawing/2014/main" id="{00000000-0008-0000-1500-0000E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4" name="Text Box 729">
          <a:extLst>
            <a:ext uri="{FF2B5EF4-FFF2-40B4-BE49-F238E27FC236}">
              <a16:creationId xmlns:a16="http://schemas.microsoft.com/office/drawing/2014/main" id="{00000000-0008-0000-1500-0000E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5" name="Text Box 730">
          <a:extLst>
            <a:ext uri="{FF2B5EF4-FFF2-40B4-BE49-F238E27FC236}">
              <a16:creationId xmlns:a16="http://schemas.microsoft.com/office/drawing/2014/main" id="{00000000-0008-0000-1500-0000E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6" name="Text Box 731">
          <a:extLst>
            <a:ext uri="{FF2B5EF4-FFF2-40B4-BE49-F238E27FC236}">
              <a16:creationId xmlns:a16="http://schemas.microsoft.com/office/drawing/2014/main" id="{00000000-0008-0000-1500-0000E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7" name="Text Box 732">
          <a:extLst>
            <a:ext uri="{FF2B5EF4-FFF2-40B4-BE49-F238E27FC236}">
              <a16:creationId xmlns:a16="http://schemas.microsoft.com/office/drawing/2014/main" id="{00000000-0008-0000-1500-0000E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8" name="Text Box 733">
          <a:extLst>
            <a:ext uri="{FF2B5EF4-FFF2-40B4-BE49-F238E27FC236}">
              <a16:creationId xmlns:a16="http://schemas.microsoft.com/office/drawing/2014/main" id="{00000000-0008-0000-1500-0000E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39" name="Text Box 734">
          <a:extLst>
            <a:ext uri="{FF2B5EF4-FFF2-40B4-BE49-F238E27FC236}">
              <a16:creationId xmlns:a16="http://schemas.microsoft.com/office/drawing/2014/main" id="{00000000-0008-0000-1500-0000E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0" name="Text Box 735">
          <a:extLst>
            <a:ext uri="{FF2B5EF4-FFF2-40B4-BE49-F238E27FC236}">
              <a16:creationId xmlns:a16="http://schemas.microsoft.com/office/drawing/2014/main" id="{00000000-0008-0000-1500-0000E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1" name="Text Box 736">
          <a:extLst>
            <a:ext uri="{FF2B5EF4-FFF2-40B4-BE49-F238E27FC236}">
              <a16:creationId xmlns:a16="http://schemas.microsoft.com/office/drawing/2014/main" id="{00000000-0008-0000-1500-0000E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2" name="Text Box 737">
          <a:extLst>
            <a:ext uri="{FF2B5EF4-FFF2-40B4-BE49-F238E27FC236}">
              <a16:creationId xmlns:a16="http://schemas.microsoft.com/office/drawing/2014/main" id="{00000000-0008-0000-1500-0000E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3" name="Text Box 738">
          <a:extLst>
            <a:ext uri="{FF2B5EF4-FFF2-40B4-BE49-F238E27FC236}">
              <a16:creationId xmlns:a16="http://schemas.microsoft.com/office/drawing/2014/main" id="{00000000-0008-0000-1500-0000E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4" name="Text Box 739">
          <a:extLst>
            <a:ext uri="{FF2B5EF4-FFF2-40B4-BE49-F238E27FC236}">
              <a16:creationId xmlns:a16="http://schemas.microsoft.com/office/drawing/2014/main" id="{00000000-0008-0000-1500-0000F0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5" name="Text Box 740">
          <a:extLst>
            <a:ext uri="{FF2B5EF4-FFF2-40B4-BE49-F238E27FC236}">
              <a16:creationId xmlns:a16="http://schemas.microsoft.com/office/drawing/2014/main" id="{00000000-0008-0000-1500-0000F1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6" name="Text Box 741">
          <a:extLst>
            <a:ext uri="{FF2B5EF4-FFF2-40B4-BE49-F238E27FC236}">
              <a16:creationId xmlns:a16="http://schemas.microsoft.com/office/drawing/2014/main" id="{00000000-0008-0000-1500-0000F2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7" name="Text Box 742">
          <a:extLst>
            <a:ext uri="{FF2B5EF4-FFF2-40B4-BE49-F238E27FC236}">
              <a16:creationId xmlns:a16="http://schemas.microsoft.com/office/drawing/2014/main" id="{00000000-0008-0000-1500-0000F3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8" name="Text Box 743">
          <a:extLst>
            <a:ext uri="{FF2B5EF4-FFF2-40B4-BE49-F238E27FC236}">
              <a16:creationId xmlns:a16="http://schemas.microsoft.com/office/drawing/2014/main" id="{00000000-0008-0000-1500-0000F4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49" name="Text Box 744">
          <a:extLst>
            <a:ext uri="{FF2B5EF4-FFF2-40B4-BE49-F238E27FC236}">
              <a16:creationId xmlns:a16="http://schemas.microsoft.com/office/drawing/2014/main" id="{00000000-0008-0000-1500-0000F5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0" name="Text Box 745">
          <a:extLst>
            <a:ext uri="{FF2B5EF4-FFF2-40B4-BE49-F238E27FC236}">
              <a16:creationId xmlns:a16="http://schemas.microsoft.com/office/drawing/2014/main" id="{00000000-0008-0000-1500-0000F6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1" name="Text Box 746">
          <a:extLst>
            <a:ext uri="{FF2B5EF4-FFF2-40B4-BE49-F238E27FC236}">
              <a16:creationId xmlns:a16="http://schemas.microsoft.com/office/drawing/2014/main" id="{00000000-0008-0000-1500-0000F7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2" name="Text Box 747">
          <a:extLst>
            <a:ext uri="{FF2B5EF4-FFF2-40B4-BE49-F238E27FC236}">
              <a16:creationId xmlns:a16="http://schemas.microsoft.com/office/drawing/2014/main" id="{00000000-0008-0000-1500-0000F8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3" name="Text Box 748">
          <a:extLst>
            <a:ext uri="{FF2B5EF4-FFF2-40B4-BE49-F238E27FC236}">
              <a16:creationId xmlns:a16="http://schemas.microsoft.com/office/drawing/2014/main" id="{00000000-0008-0000-1500-0000F9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4" name="Text Box 749">
          <a:extLst>
            <a:ext uri="{FF2B5EF4-FFF2-40B4-BE49-F238E27FC236}">
              <a16:creationId xmlns:a16="http://schemas.microsoft.com/office/drawing/2014/main" id="{00000000-0008-0000-1500-0000FA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5" name="Text Box 750">
          <a:extLst>
            <a:ext uri="{FF2B5EF4-FFF2-40B4-BE49-F238E27FC236}">
              <a16:creationId xmlns:a16="http://schemas.microsoft.com/office/drawing/2014/main" id="{00000000-0008-0000-1500-0000FB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6" name="Text Box 751">
          <a:extLst>
            <a:ext uri="{FF2B5EF4-FFF2-40B4-BE49-F238E27FC236}">
              <a16:creationId xmlns:a16="http://schemas.microsoft.com/office/drawing/2014/main" id="{00000000-0008-0000-1500-0000FC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7" name="Text Box 752">
          <a:extLst>
            <a:ext uri="{FF2B5EF4-FFF2-40B4-BE49-F238E27FC236}">
              <a16:creationId xmlns:a16="http://schemas.microsoft.com/office/drawing/2014/main" id="{00000000-0008-0000-1500-0000FD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8" name="Text Box 753">
          <a:extLst>
            <a:ext uri="{FF2B5EF4-FFF2-40B4-BE49-F238E27FC236}">
              <a16:creationId xmlns:a16="http://schemas.microsoft.com/office/drawing/2014/main" id="{00000000-0008-0000-1500-0000FE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59" name="Text Box 754">
          <a:extLst>
            <a:ext uri="{FF2B5EF4-FFF2-40B4-BE49-F238E27FC236}">
              <a16:creationId xmlns:a16="http://schemas.microsoft.com/office/drawing/2014/main" id="{00000000-0008-0000-1500-0000FF09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0" name="Text Box 755">
          <a:extLst>
            <a:ext uri="{FF2B5EF4-FFF2-40B4-BE49-F238E27FC236}">
              <a16:creationId xmlns:a16="http://schemas.microsoft.com/office/drawing/2014/main" id="{00000000-0008-0000-1500-00000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1" name="Text Box 756">
          <a:extLst>
            <a:ext uri="{FF2B5EF4-FFF2-40B4-BE49-F238E27FC236}">
              <a16:creationId xmlns:a16="http://schemas.microsoft.com/office/drawing/2014/main" id="{00000000-0008-0000-1500-00000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2" name="Text Box 757">
          <a:extLst>
            <a:ext uri="{FF2B5EF4-FFF2-40B4-BE49-F238E27FC236}">
              <a16:creationId xmlns:a16="http://schemas.microsoft.com/office/drawing/2014/main" id="{00000000-0008-0000-1500-00000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3" name="Text Box 758">
          <a:extLst>
            <a:ext uri="{FF2B5EF4-FFF2-40B4-BE49-F238E27FC236}">
              <a16:creationId xmlns:a16="http://schemas.microsoft.com/office/drawing/2014/main" id="{00000000-0008-0000-1500-00000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4" name="Text Box 759">
          <a:extLst>
            <a:ext uri="{FF2B5EF4-FFF2-40B4-BE49-F238E27FC236}">
              <a16:creationId xmlns:a16="http://schemas.microsoft.com/office/drawing/2014/main" id="{00000000-0008-0000-1500-00000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5" name="Text Box 760">
          <a:extLst>
            <a:ext uri="{FF2B5EF4-FFF2-40B4-BE49-F238E27FC236}">
              <a16:creationId xmlns:a16="http://schemas.microsoft.com/office/drawing/2014/main" id="{00000000-0008-0000-1500-00000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6" name="Text Box 761">
          <a:extLst>
            <a:ext uri="{FF2B5EF4-FFF2-40B4-BE49-F238E27FC236}">
              <a16:creationId xmlns:a16="http://schemas.microsoft.com/office/drawing/2014/main" id="{00000000-0008-0000-1500-00000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7" name="Text Box 762">
          <a:extLst>
            <a:ext uri="{FF2B5EF4-FFF2-40B4-BE49-F238E27FC236}">
              <a16:creationId xmlns:a16="http://schemas.microsoft.com/office/drawing/2014/main" id="{00000000-0008-0000-1500-00000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8" name="Text Box 763">
          <a:extLst>
            <a:ext uri="{FF2B5EF4-FFF2-40B4-BE49-F238E27FC236}">
              <a16:creationId xmlns:a16="http://schemas.microsoft.com/office/drawing/2014/main" id="{00000000-0008-0000-1500-00000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69" name="Text Box 764">
          <a:extLst>
            <a:ext uri="{FF2B5EF4-FFF2-40B4-BE49-F238E27FC236}">
              <a16:creationId xmlns:a16="http://schemas.microsoft.com/office/drawing/2014/main" id="{00000000-0008-0000-1500-00000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0" name="Text Box 765">
          <a:extLst>
            <a:ext uri="{FF2B5EF4-FFF2-40B4-BE49-F238E27FC236}">
              <a16:creationId xmlns:a16="http://schemas.microsoft.com/office/drawing/2014/main" id="{00000000-0008-0000-1500-00000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1" name="Text Box 766">
          <a:extLst>
            <a:ext uri="{FF2B5EF4-FFF2-40B4-BE49-F238E27FC236}">
              <a16:creationId xmlns:a16="http://schemas.microsoft.com/office/drawing/2014/main" id="{00000000-0008-0000-1500-00000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2" name="Text Box 767">
          <a:extLst>
            <a:ext uri="{FF2B5EF4-FFF2-40B4-BE49-F238E27FC236}">
              <a16:creationId xmlns:a16="http://schemas.microsoft.com/office/drawing/2014/main" id="{00000000-0008-0000-1500-00000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3" name="Text Box 768">
          <a:extLst>
            <a:ext uri="{FF2B5EF4-FFF2-40B4-BE49-F238E27FC236}">
              <a16:creationId xmlns:a16="http://schemas.microsoft.com/office/drawing/2014/main" id="{00000000-0008-0000-1500-00000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4" name="Text Box 769">
          <a:extLst>
            <a:ext uri="{FF2B5EF4-FFF2-40B4-BE49-F238E27FC236}">
              <a16:creationId xmlns:a16="http://schemas.microsoft.com/office/drawing/2014/main" id="{00000000-0008-0000-1500-00000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5" name="Text Box 770">
          <a:extLst>
            <a:ext uri="{FF2B5EF4-FFF2-40B4-BE49-F238E27FC236}">
              <a16:creationId xmlns:a16="http://schemas.microsoft.com/office/drawing/2014/main" id="{00000000-0008-0000-1500-00000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6" name="Text Box 771">
          <a:extLst>
            <a:ext uri="{FF2B5EF4-FFF2-40B4-BE49-F238E27FC236}">
              <a16:creationId xmlns:a16="http://schemas.microsoft.com/office/drawing/2014/main" id="{00000000-0008-0000-1500-00001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7" name="Text Box 772">
          <a:extLst>
            <a:ext uri="{FF2B5EF4-FFF2-40B4-BE49-F238E27FC236}">
              <a16:creationId xmlns:a16="http://schemas.microsoft.com/office/drawing/2014/main" id="{00000000-0008-0000-1500-00001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8" name="Text Box 773">
          <a:extLst>
            <a:ext uri="{FF2B5EF4-FFF2-40B4-BE49-F238E27FC236}">
              <a16:creationId xmlns:a16="http://schemas.microsoft.com/office/drawing/2014/main" id="{00000000-0008-0000-1500-00001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79" name="Text Box 774">
          <a:extLst>
            <a:ext uri="{FF2B5EF4-FFF2-40B4-BE49-F238E27FC236}">
              <a16:creationId xmlns:a16="http://schemas.microsoft.com/office/drawing/2014/main" id="{00000000-0008-0000-1500-00001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0" name="Text Box 775">
          <a:extLst>
            <a:ext uri="{FF2B5EF4-FFF2-40B4-BE49-F238E27FC236}">
              <a16:creationId xmlns:a16="http://schemas.microsoft.com/office/drawing/2014/main" id="{00000000-0008-0000-1500-00001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1" name="Text Box 776">
          <a:extLst>
            <a:ext uri="{FF2B5EF4-FFF2-40B4-BE49-F238E27FC236}">
              <a16:creationId xmlns:a16="http://schemas.microsoft.com/office/drawing/2014/main" id="{00000000-0008-0000-1500-00001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2" name="Text Box 777">
          <a:extLst>
            <a:ext uri="{FF2B5EF4-FFF2-40B4-BE49-F238E27FC236}">
              <a16:creationId xmlns:a16="http://schemas.microsoft.com/office/drawing/2014/main" id="{00000000-0008-0000-1500-00001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3" name="Text Box 778">
          <a:extLst>
            <a:ext uri="{FF2B5EF4-FFF2-40B4-BE49-F238E27FC236}">
              <a16:creationId xmlns:a16="http://schemas.microsoft.com/office/drawing/2014/main" id="{00000000-0008-0000-1500-00001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4" name="Text Box 779">
          <a:extLst>
            <a:ext uri="{FF2B5EF4-FFF2-40B4-BE49-F238E27FC236}">
              <a16:creationId xmlns:a16="http://schemas.microsoft.com/office/drawing/2014/main" id="{00000000-0008-0000-1500-00001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5" name="Text Box 780">
          <a:extLst>
            <a:ext uri="{FF2B5EF4-FFF2-40B4-BE49-F238E27FC236}">
              <a16:creationId xmlns:a16="http://schemas.microsoft.com/office/drawing/2014/main" id="{00000000-0008-0000-1500-00001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6" name="Text Box 781">
          <a:extLst>
            <a:ext uri="{FF2B5EF4-FFF2-40B4-BE49-F238E27FC236}">
              <a16:creationId xmlns:a16="http://schemas.microsoft.com/office/drawing/2014/main" id="{00000000-0008-0000-1500-00001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7" name="Text Box 782">
          <a:extLst>
            <a:ext uri="{FF2B5EF4-FFF2-40B4-BE49-F238E27FC236}">
              <a16:creationId xmlns:a16="http://schemas.microsoft.com/office/drawing/2014/main" id="{00000000-0008-0000-1500-00001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8" name="Text Box 783">
          <a:extLst>
            <a:ext uri="{FF2B5EF4-FFF2-40B4-BE49-F238E27FC236}">
              <a16:creationId xmlns:a16="http://schemas.microsoft.com/office/drawing/2014/main" id="{00000000-0008-0000-1500-00001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89" name="Text Box 784">
          <a:extLst>
            <a:ext uri="{FF2B5EF4-FFF2-40B4-BE49-F238E27FC236}">
              <a16:creationId xmlns:a16="http://schemas.microsoft.com/office/drawing/2014/main" id="{00000000-0008-0000-1500-00001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0" name="Text Box 785">
          <a:extLst>
            <a:ext uri="{FF2B5EF4-FFF2-40B4-BE49-F238E27FC236}">
              <a16:creationId xmlns:a16="http://schemas.microsoft.com/office/drawing/2014/main" id="{00000000-0008-0000-1500-00001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1" name="Text Box 786">
          <a:extLst>
            <a:ext uri="{FF2B5EF4-FFF2-40B4-BE49-F238E27FC236}">
              <a16:creationId xmlns:a16="http://schemas.microsoft.com/office/drawing/2014/main" id="{00000000-0008-0000-1500-00001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2" name="Text Box 787">
          <a:extLst>
            <a:ext uri="{FF2B5EF4-FFF2-40B4-BE49-F238E27FC236}">
              <a16:creationId xmlns:a16="http://schemas.microsoft.com/office/drawing/2014/main" id="{00000000-0008-0000-1500-00002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3" name="Text Box 788">
          <a:extLst>
            <a:ext uri="{FF2B5EF4-FFF2-40B4-BE49-F238E27FC236}">
              <a16:creationId xmlns:a16="http://schemas.microsoft.com/office/drawing/2014/main" id="{00000000-0008-0000-1500-00002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4" name="Text Box 789">
          <a:extLst>
            <a:ext uri="{FF2B5EF4-FFF2-40B4-BE49-F238E27FC236}">
              <a16:creationId xmlns:a16="http://schemas.microsoft.com/office/drawing/2014/main" id="{00000000-0008-0000-1500-00002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5" name="Text Box 790">
          <a:extLst>
            <a:ext uri="{FF2B5EF4-FFF2-40B4-BE49-F238E27FC236}">
              <a16:creationId xmlns:a16="http://schemas.microsoft.com/office/drawing/2014/main" id="{00000000-0008-0000-1500-00002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6" name="Text Box 791">
          <a:extLst>
            <a:ext uri="{FF2B5EF4-FFF2-40B4-BE49-F238E27FC236}">
              <a16:creationId xmlns:a16="http://schemas.microsoft.com/office/drawing/2014/main" id="{00000000-0008-0000-1500-00002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7" name="Text Box 792">
          <a:extLst>
            <a:ext uri="{FF2B5EF4-FFF2-40B4-BE49-F238E27FC236}">
              <a16:creationId xmlns:a16="http://schemas.microsoft.com/office/drawing/2014/main" id="{00000000-0008-0000-1500-00002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8" name="Text Box 793">
          <a:extLst>
            <a:ext uri="{FF2B5EF4-FFF2-40B4-BE49-F238E27FC236}">
              <a16:creationId xmlns:a16="http://schemas.microsoft.com/office/drawing/2014/main" id="{00000000-0008-0000-1500-00002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599" name="Text Box 794">
          <a:extLst>
            <a:ext uri="{FF2B5EF4-FFF2-40B4-BE49-F238E27FC236}">
              <a16:creationId xmlns:a16="http://schemas.microsoft.com/office/drawing/2014/main" id="{00000000-0008-0000-1500-00002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0" name="Text Box 795">
          <a:extLst>
            <a:ext uri="{FF2B5EF4-FFF2-40B4-BE49-F238E27FC236}">
              <a16:creationId xmlns:a16="http://schemas.microsoft.com/office/drawing/2014/main" id="{00000000-0008-0000-1500-00002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1" name="Text Box 796">
          <a:extLst>
            <a:ext uri="{FF2B5EF4-FFF2-40B4-BE49-F238E27FC236}">
              <a16:creationId xmlns:a16="http://schemas.microsoft.com/office/drawing/2014/main" id="{00000000-0008-0000-1500-00002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2" name="Text Box 797">
          <a:extLst>
            <a:ext uri="{FF2B5EF4-FFF2-40B4-BE49-F238E27FC236}">
              <a16:creationId xmlns:a16="http://schemas.microsoft.com/office/drawing/2014/main" id="{00000000-0008-0000-1500-00002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3" name="Text Box 798">
          <a:extLst>
            <a:ext uri="{FF2B5EF4-FFF2-40B4-BE49-F238E27FC236}">
              <a16:creationId xmlns:a16="http://schemas.microsoft.com/office/drawing/2014/main" id="{00000000-0008-0000-1500-00002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4" name="Text Box 799">
          <a:extLst>
            <a:ext uri="{FF2B5EF4-FFF2-40B4-BE49-F238E27FC236}">
              <a16:creationId xmlns:a16="http://schemas.microsoft.com/office/drawing/2014/main" id="{00000000-0008-0000-1500-00002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5" name="Text Box 800">
          <a:extLst>
            <a:ext uri="{FF2B5EF4-FFF2-40B4-BE49-F238E27FC236}">
              <a16:creationId xmlns:a16="http://schemas.microsoft.com/office/drawing/2014/main" id="{00000000-0008-0000-1500-00002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6" name="Text Box 801">
          <a:extLst>
            <a:ext uri="{FF2B5EF4-FFF2-40B4-BE49-F238E27FC236}">
              <a16:creationId xmlns:a16="http://schemas.microsoft.com/office/drawing/2014/main" id="{00000000-0008-0000-1500-00002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7" name="Text Box 802">
          <a:extLst>
            <a:ext uri="{FF2B5EF4-FFF2-40B4-BE49-F238E27FC236}">
              <a16:creationId xmlns:a16="http://schemas.microsoft.com/office/drawing/2014/main" id="{00000000-0008-0000-1500-00002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8" name="Text Box 803">
          <a:extLst>
            <a:ext uri="{FF2B5EF4-FFF2-40B4-BE49-F238E27FC236}">
              <a16:creationId xmlns:a16="http://schemas.microsoft.com/office/drawing/2014/main" id="{00000000-0008-0000-1500-00003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09" name="Text Box 804">
          <a:extLst>
            <a:ext uri="{FF2B5EF4-FFF2-40B4-BE49-F238E27FC236}">
              <a16:creationId xmlns:a16="http://schemas.microsoft.com/office/drawing/2014/main" id="{00000000-0008-0000-1500-00003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0" name="Text Box 805">
          <a:extLst>
            <a:ext uri="{FF2B5EF4-FFF2-40B4-BE49-F238E27FC236}">
              <a16:creationId xmlns:a16="http://schemas.microsoft.com/office/drawing/2014/main" id="{00000000-0008-0000-1500-00003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1" name="Text Box 806">
          <a:extLst>
            <a:ext uri="{FF2B5EF4-FFF2-40B4-BE49-F238E27FC236}">
              <a16:creationId xmlns:a16="http://schemas.microsoft.com/office/drawing/2014/main" id="{00000000-0008-0000-1500-00003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2" name="Text Box 807">
          <a:extLst>
            <a:ext uri="{FF2B5EF4-FFF2-40B4-BE49-F238E27FC236}">
              <a16:creationId xmlns:a16="http://schemas.microsoft.com/office/drawing/2014/main" id="{00000000-0008-0000-1500-00003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3" name="Text Box 808">
          <a:extLst>
            <a:ext uri="{FF2B5EF4-FFF2-40B4-BE49-F238E27FC236}">
              <a16:creationId xmlns:a16="http://schemas.microsoft.com/office/drawing/2014/main" id="{00000000-0008-0000-1500-00003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4" name="Text Box 809">
          <a:extLst>
            <a:ext uri="{FF2B5EF4-FFF2-40B4-BE49-F238E27FC236}">
              <a16:creationId xmlns:a16="http://schemas.microsoft.com/office/drawing/2014/main" id="{00000000-0008-0000-1500-00003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5" name="Text Box 810">
          <a:extLst>
            <a:ext uri="{FF2B5EF4-FFF2-40B4-BE49-F238E27FC236}">
              <a16:creationId xmlns:a16="http://schemas.microsoft.com/office/drawing/2014/main" id="{00000000-0008-0000-1500-00003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6" name="Text Box 811">
          <a:extLst>
            <a:ext uri="{FF2B5EF4-FFF2-40B4-BE49-F238E27FC236}">
              <a16:creationId xmlns:a16="http://schemas.microsoft.com/office/drawing/2014/main" id="{00000000-0008-0000-1500-00003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7" name="Text Box 812">
          <a:extLst>
            <a:ext uri="{FF2B5EF4-FFF2-40B4-BE49-F238E27FC236}">
              <a16:creationId xmlns:a16="http://schemas.microsoft.com/office/drawing/2014/main" id="{00000000-0008-0000-1500-00003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8" name="Text Box 813">
          <a:extLst>
            <a:ext uri="{FF2B5EF4-FFF2-40B4-BE49-F238E27FC236}">
              <a16:creationId xmlns:a16="http://schemas.microsoft.com/office/drawing/2014/main" id="{00000000-0008-0000-1500-00003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19" name="Text Box 814">
          <a:extLst>
            <a:ext uri="{FF2B5EF4-FFF2-40B4-BE49-F238E27FC236}">
              <a16:creationId xmlns:a16="http://schemas.microsoft.com/office/drawing/2014/main" id="{00000000-0008-0000-1500-00003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0" name="Text Box 815">
          <a:extLst>
            <a:ext uri="{FF2B5EF4-FFF2-40B4-BE49-F238E27FC236}">
              <a16:creationId xmlns:a16="http://schemas.microsoft.com/office/drawing/2014/main" id="{00000000-0008-0000-1500-00003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1" name="Text Box 816">
          <a:extLst>
            <a:ext uri="{FF2B5EF4-FFF2-40B4-BE49-F238E27FC236}">
              <a16:creationId xmlns:a16="http://schemas.microsoft.com/office/drawing/2014/main" id="{00000000-0008-0000-1500-00003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2" name="Text Box 817">
          <a:extLst>
            <a:ext uri="{FF2B5EF4-FFF2-40B4-BE49-F238E27FC236}">
              <a16:creationId xmlns:a16="http://schemas.microsoft.com/office/drawing/2014/main" id="{00000000-0008-0000-1500-00003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3" name="Text Box 818">
          <a:extLst>
            <a:ext uri="{FF2B5EF4-FFF2-40B4-BE49-F238E27FC236}">
              <a16:creationId xmlns:a16="http://schemas.microsoft.com/office/drawing/2014/main" id="{00000000-0008-0000-1500-00003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4" name="Text Box 819">
          <a:extLst>
            <a:ext uri="{FF2B5EF4-FFF2-40B4-BE49-F238E27FC236}">
              <a16:creationId xmlns:a16="http://schemas.microsoft.com/office/drawing/2014/main" id="{00000000-0008-0000-1500-00004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5" name="Text Box 820">
          <a:extLst>
            <a:ext uri="{FF2B5EF4-FFF2-40B4-BE49-F238E27FC236}">
              <a16:creationId xmlns:a16="http://schemas.microsoft.com/office/drawing/2014/main" id="{00000000-0008-0000-1500-00004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6" name="Text Box 821">
          <a:extLst>
            <a:ext uri="{FF2B5EF4-FFF2-40B4-BE49-F238E27FC236}">
              <a16:creationId xmlns:a16="http://schemas.microsoft.com/office/drawing/2014/main" id="{00000000-0008-0000-1500-00004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7" name="Text Box 822">
          <a:extLst>
            <a:ext uri="{FF2B5EF4-FFF2-40B4-BE49-F238E27FC236}">
              <a16:creationId xmlns:a16="http://schemas.microsoft.com/office/drawing/2014/main" id="{00000000-0008-0000-1500-00004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8" name="Text Box 823">
          <a:extLst>
            <a:ext uri="{FF2B5EF4-FFF2-40B4-BE49-F238E27FC236}">
              <a16:creationId xmlns:a16="http://schemas.microsoft.com/office/drawing/2014/main" id="{00000000-0008-0000-1500-00004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29" name="Text Box 824">
          <a:extLst>
            <a:ext uri="{FF2B5EF4-FFF2-40B4-BE49-F238E27FC236}">
              <a16:creationId xmlns:a16="http://schemas.microsoft.com/office/drawing/2014/main" id="{00000000-0008-0000-1500-00004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0" name="Text Box 825">
          <a:extLst>
            <a:ext uri="{FF2B5EF4-FFF2-40B4-BE49-F238E27FC236}">
              <a16:creationId xmlns:a16="http://schemas.microsoft.com/office/drawing/2014/main" id="{00000000-0008-0000-1500-00004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1" name="Text Box 826">
          <a:extLst>
            <a:ext uri="{FF2B5EF4-FFF2-40B4-BE49-F238E27FC236}">
              <a16:creationId xmlns:a16="http://schemas.microsoft.com/office/drawing/2014/main" id="{00000000-0008-0000-1500-00004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2" name="Text Box 827">
          <a:extLst>
            <a:ext uri="{FF2B5EF4-FFF2-40B4-BE49-F238E27FC236}">
              <a16:creationId xmlns:a16="http://schemas.microsoft.com/office/drawing/2014/main" id="{00000000-0008-0000-1500-00004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3" name="Text Box 828">
          <a:extLst>
            <a:ext uri="{FF2B5EF4-FFF2-40B4-BE49-F238E27FC236}">
              <a16:creationId xmlns:a16="http://schemas.microsoft.com/office/drawing/2014/main" id="{00000000-0008-0000-1500-00004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4" name="Text Box 829">
          <a:extLst>
            <a:ext uri="{FF2B5EF4-FFF2-40B4-BE49-F238E27FC236}">
              <a16:creationId xmlns:a16="http://schemas.microsoft.com/office/drawing/2014/main" id="{00000000-0008-0000-1500-00004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5" name="Text Box 830">
          <a:extLst>
            <a:ext uri="{FF2B5EF4-FFF2-40B4-BE49-F238E27FC236}">
              <a16:creationId xmlns:a16="http://schemas.microsoft.com/office/drawing/2014/main" id="{00000000-0008-0000-1500-00004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6" name="Text Box 831">
          <a:extLst>
            <a:ext uri="{FF2B5EF4-FFF2-40B4-BE49-F238E27FC236}">
              <a16:creationId xmlns:a16="http://schemas.microsoft.com/office/drawing/2014/main" id="{00000000-0008-0000-1500-00004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7" name="Text Box 832">
          <a:extLst>
            <a:ext uri="{FF2B5EF4-FFF2-40B4-BE49-F238E27FC236}">
              <a16:creationId xmlns:a16="http://schemas.microsoft.com/office/drawing/2014/main" id="{00000000-0008-0000-1500-00004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8" name="Text Box 833">
          <a:extLst>
            <a:ext uri="{FF2B5EF4-FFF2-40B4-BE49-F238E27FC236}">
              <a16:creationId xmlns:a16="http://schemas.microsoft.com/office/drawing/2014/main" id="{00000000-0008-0000-1500-00004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39" name="Text Box 834">
          <a:extLst>
            <a:ext uri="{FF2B5EF4-FFF2-40B4-BE49-F238E27FC236}">
              <a16:creationId xmlns:a16="http://schemas.microsoft.com/office/drawing/2014/main" id="{00000000-0008-0000-1500-00004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0" name="Text Box 835">
          <a:extLst>
            <a:ext uri="{FF2B5EF4-FFF2-40B4-BE49-F238E27FC236}">
              <a16:creationId xmlns:a16="http://schemas.microsoft.com/office/drawing/2014/main" id="{00000000-0008-0000-1500-00005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1" name="Text Box 836">
          <a:extLst>
            <a:ext uri="{FF2B5EF4-FFF2-40B4-BE49-F238E27FC236}">
              <a16:creationId xmlns:a16="http://schemas.microsoft.com/office/drawing/2014/main" id="{00000000-0008-0000-1500-00005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2" name="Text Box 837">
          <a:extLst>
            <a:ext uri="{FF2B5EF4-FFF2-40B4-BE49-F238E27FC236}">
              <a16:creationId xmlns:a16="http://schemas.microsoft.com/office/drawing/2014/main" id="{00000000-0008-0000-1500-00005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3" name="Text Box 838">
          <a:extLst>
            <a:ext uri="{FF2B5EF4-FFF2-40B4-BE49-F238E27FC236}">
              <a16:creationId xmlns:a16="http://schemas.microsoft.com/office/drawing/2014/main" id="{00000000-0008-0000-1500-00005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4" name="Text Box 839">
          <a:extLst>
            <a:ext uri="{FF2B5EF4-FFF2-40B4-BE49-F238E27FC236}">
              <a16:creationId xmlns:a16="http://schemas.microsoft.com/office/drawing/2014/main" id="{00000000-0008-0000-1500-00005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5" name="Text Box 840">
          <a:extLst>
            <a:ext uri="{FF2B5EF4-FFF2-40B4-BE49-F238E27FC236}">
              <a16:creationId xmlns:a16="http://schemas.microsoft.com/office/drawing/2014/main" id="{00000000-0008-0000-1500-00005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6" name="Text Box 841">
          <a:extLst>
            <a:ext uri="{FF2B5EF4-FFF2-40B4-BE49-F238E27FC236}">
              <a16:creationId xmlns:a16="http://schemas.microsoft.com/office/drawing/2014/main" id="{00000000-0008-0000-1500-00005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7" name="Text Box 842">
          <a:extLst>
            <a:ext uri="{FF2B5EF4-FFF2-40B4-BE49-F238E27FC236}">
              <a16:creationId xmlns:a16="http://schemas.microsoft.com/office/drawing/2014/main" id="{00000000-0008-0000-1500-00005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8" name="Text Box 843">
          <a:extLst>
            <a:ext uri="{FF2B5EF4-FFF2-40B4-BE49-F238E27FC236}">
              <a16:creationId xmlns:a16="http://schemas.microsoft.com/office/drawing/2014/main" id="{00000000-0008-0000-1500-00005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49" name="Text Box 844">
          <a:extLst>
            <a:ext uri="{FF2B5EF4-FFF2-40B4-BE49-F238E27FC236}">
              <a16:creationId xmlns:a16="http://schemas.microsoft.com/office/drawing/2014/main" id="{00000000-0008-0000-1500-00005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0" name="Text Box 845">
          <a:extLst>
            <a:ext uri="{FF2B5EF4-FFF2-40B4-BE49-F238E27FC236}">
              <a16:creationId xmlns:a16="http://schemas.microsoft.com/office/drawing/2014/main" id="{00000000-0008-0000-1500-00005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1" name="Text Box 846">
          <a:extLst>
            <a:ext uri="{FF2B5EF4-FFF2-40B4-BE49-F238E27FC236}">
              <a16:creationId xmlns:a16="http://schemas.microsoft.com/office/drawing/2014/main" id="{00000000-0008-0000-1500-00005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2" name="Text Box 847">
          <a:extLst>
            <a:ext uri="{FF2B5EF4-FFF2-40B4-BE49-F238E27FC236}">
              <a16:creationId xmlns:a16="http://schemas.microsoft.com/office/drawing/2014/main" id="{00000000-0008-0000-1500-00005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3" name="Text Box 848">
          <a:extLst>
            <a:ext uri="{FF2B5EF4-FFF2-40B4-BE49-F238E27FC236}">
              <a16:creationId xmlns:a16="http://schemas.microsoft.com/office/drawing/2014/main" id="{00000000-0008-0000-1500-00005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4" name="Text Box 849">
          <a:extLst>
            <a:ext uri="{FF2B5EF4-FFF2-40B4-BE49-F238E27FC236}">
              <a16:creationId xmlns:a16="http://schemas.microsoft.com/office/drawing/2014/main" id="{00000000-0008-0000-1500-00005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5" name="Text Box 850">
          <a:extLst>
            <a:ext uri="{FF2B5EF4-FFF2-40B4-BE49-F238E27FC236}">
              <a16:creationId xmlns:a16="http://schemas.microsoft.com/office/drawing/2014/main" id="{00000000-0008-0000-1500-00005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6" name="Text Box 851">
          <a:extLst>
            <a:ext uri="{FF2B5EF4-FFF2-40B4-BE49-F238E27FC236}">
              <a16:creationId xmlns:a16="http://schemas.microsoft.com/office/drawing/2014/main" id="{00000000-0008-0000-1500-00006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7" name="Text Box 852">
          <a:extLst>
            <a:ext uri="{FF2B5EF4-FFF2-40B4-BE49-F238E27FC236}">
              <a16:creationId xmlns:a16="http://schemas.microsoft.com/office/drawing/2014/main" id="{00000000-0008-0000-1500-00006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8" name="Text Box 853">
          <a:extLst>
            <a:ext uri="{FF2B5EF4-FFF2-40B4-BE49-F238E27FC236}">
              <a16:creationId xmlns:a16="http://schemas.microsoft.com/office/drawing/2014/main" id="{00000000-0008-0000-1500-00006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59" name="Text Box 854">
          <a:extLst>
            <a:ext uri="{FF2B5EF4-FFF2-40B4-BE49-F238E27FC236}">
              <a16:creationId xmlns:a16="http://schemas.microsoft.com/office/drawing/2014/main" id="{00000000-0008-0000-1500-00006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0" name="Text Box 855">
          <a:extLst>
            <a:ext uri="{FF2B5EF4-FFF2-40B4-BE49-F238E27FC236}">
              <a16:creationId xmlns:a16="http://schemas.microsoft.com/office/drawing/2014/main" id="{00000000-0008-0000-1500-00006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1" name="Text Box 856">
          <a:extLst>
            <a:ext uri="{FF2B5EF4-FFF2-40B4-BE49-F238E27FC236}">
              <a16:creationId xmlns:a16="http://schemas.microsoft.com/office/drawing/2014/main" id="{00000000-0008-0000-1500-00006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2" name="Text Box 857">
          <a:extLst>
            <a:ext uri="{FF2B5EF4-FFF2-40B4-BE49-F238E27FC236}">
              <a16:creationId xmlns:a16="http://schemas.microsoft.com/office/drawing/2014/main" id="{00000000-0008-0000-1500-00006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3" name="Text Box 858">
          <a:extLst>
            <a:ext uri="{FF2B5EF4-FFF2-40B4-BE49-F238E27FC236}">
              <a16:creationId xmlns:a16="http://schemas.microsoft.com/office/drawing/2014/main" id="{00000000-0008-0000-1500-00006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4" name="Text Box 859">
          <a:extLst>
            <a:ext uri="{FF2B5EF4-FFF2-40B4-BE49-F238E27FC236}">
              <a16:creationId xmlns:a16="http://schemas.microsoft.com/office/drawing/2014/main" id="{00000000-0008-0000-1500-00006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5" name="Text Box 860">
          <a:extLst>
            <a:ext uri="{FF2B5EF4-FFF2-40B4-BE49-F238E27FC236}">
              <a16:creationId xmlns:a16="http://schemas.microsoft.com/office/drawing/2014/main" id="{00000000-0008-0000-1500-00006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6" name="Text Box 861">
          <a:extLst>
            <a:ext uri="{FF2B5EF4-FFF2-40B4-BE49-F238E27FC236}">
              <a16:creationId xmlns:a16="http://schemas.microsoft.com/office/drawing/2014/main" id="{00000000-0008-0000-1500-00006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7" name="Text Box 862">
          <a:extLst>
            <a:ext uri="{FF2B5EF4-FFF2-40B4-BE49-F238E27FC236}">
              <a16:creationId xmlns:a16="http://schemas.microsoft.com/office/drawing/2014/main" id="{00000000-0008-0000-1500-00006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8" name="Text Box 863">
          <a:extLst>
            <a:ext uri="{FF2B5EF4-FFF2-40B4-BE49-F238E27FC236}">
              <a16:creationId xmlns:a16="http://schemas.microsoft.com/office/drawing/2014/main" id="{00000000-0008-0000-1500-00006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69" name="Text Box 864">
          <a:extLst>
            <a:ext uri="{FF2B5EF4-FFF2-40B4-BE49-F238E27FC236}">
              <a16:creationId xmlns:a16="http://schemas.microsoft.com/office/drawing/2014/main" id="{00000000-0008-0000-1500-00006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0" name="Text Box 865">
          <a:extLst>
            <a:ext uri="{FF2B5EF4-FFF2-40B4-BE49-F238E27FC236}">
              <a16:creationId xmlns:a16="http://schemas.microsoft.com/office/drawing/2014/main" id="{00000000-0008-0000-1500-00006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1" name="Text Box 866">
          <a:extLst>
            <a:ext uri="{FF2B5EF4-FFF2-40B4-BE49-F238E27FC236}">
              <a16:creationId xmlns:a16="http://schemas.microsoft.com/office/drawing/2014/main" id="{00000000-0008-0000-1500-00006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2" name="Text Box 867">
          <a:extLst>
            <a:ext uri="{FF2B5EF4-FFF2-40B4-BE49-F238E27FC236}">
              <a16:creationId xmlns:a16="http://schemas.microsoft.com/office/drawing/2014/main" id="{00000000-0008-0000-1500-00007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3" name="Text Box 868">
          <a:extLst>
            <a:ext uri="{FF2B5EF4-FFF2-40B4-BE49-F238E27FC236}">
              <a16:creationId xmlns:a16="http://schemas.microsoft.com/office/drawing/2014/main" id="{00000000-0008-0000-1500-00007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4" name="Text Box 869">
          <a:extLst>
            <a:ext uri="{FF2B5EF4-FFF2-40B4-BE49-F238E27FC236}">
              <a16:creationId xmlns:a16="http://schemas.microsoft.com/office/drawing/2014/main" id="{00000000-0008-0000-1500-00007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5" name="Text Box 870">
          <a:extLst>
            <a:ext uri="{FF2B5EF4-FFF2-40B4-BE49-F238E27FC236}">
              <a16:creationId xmlns:a16="http://schemas.microsoft.com/office/drawing/2014/main" id="{00000000-0008-0000-1500-00007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6" name="Text Box 871">
          <a:extLst>
            <a:ext uri="{FF2B5EF4-FFF2-40B4-BE49-F238E27FC236}">
              <a16:creationId xmlns:a16="http://schemas.microsoft.com/office/drawing/2014/main" id="{00000000-0008-0000-1500-00007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7" name="Text Box 872">
          <a:extLst>
            <a:ext uri="{FF2B5EF4-FFF2-40B4-BE49-F238E27FC236}">
              <a16:creationId xmlns:a16="http://schemas.microsoft.com/office/drawing/2014/main" id="{00000000-0008-0000-1500-00007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8" name="Text Box 873">
          <a:extLst>
            <a:ext uri="{FF2B5EF4-FFF2-40B4-BE49-F238E27FC236}">
              <a16:creationId xmlns:a16="http://schemas.microsoft.com/office/drawing/2014/main" id="{00000000-0008-0000-1500-00007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79" name="Text Box 874">
          <a:extLst>
            <a:ext uri="{FF2B5EF4-FFF2-40B4-BE49-F238E27FC236}">
              <a16:creationId xmlns:a16="http://schemas.microsoft.com/office/drawing/2014/main" id="{00000000-0008-0000-1500-00007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0" name="Text Box 875">
          <a:extLst>
            <a:ext uri="{FF2B5EF4-FFF2-40B4-BE49-F238E27FC236}">
              <a16:creationId xmlns:a16="http://schemas.microsoft.com/office/drawing/2014/main" id="{00000000-0008-0000-1500-00007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1" name="Text Box 876">
          <a:extLst>
            <a:ext uri="{FF2B5EF4-FFF2-40B4-BE49-F238E27FC236}">
              <a16:creationId xmlns:a16="http://schemas.microsoft.com/office/drawing/2014/main" id="{00000000-0008-0000-1500-00007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2" name="Text Box 877">
          <a:extLst>
            <a:ext uri="{FF2B5EF4-FFF2-40B4-BE49-F238E27FC236}">
              <a16:creationId xmlns:a16="http://schemas.microsoft.com/office/drawing/2014/main" id="{00000000-0008-0000-1500-00007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3" name="Text Box 878">
          <a:extLst>
            <a:ext uri="{FF2B5EF4-FFF2-40B4-BE49-F238E27FC236}">
              <a16:creationId xmlns:a16="http://schemas.microsoft.com/office/drawing/2014/main" id="{00000000-0008-0000-1500-00007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4" name="Text Box 879">
          <a:extLst>
            <a:ext uri="{FF2B5EF4-FFF2-40B4-BE49-F238E27FC236}">
              <a16:creationId xmlns:a16="http://schemas.microsoft.com/office/drawing/2014/main" id="{00000000-0008-0000-1500-00007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5" name="Text Box 880">
          <a:extLst>
            <a:ext uri="{FF2B5EF4-FFF2-40B4-BE49-F238E27FC236}">
              <a16:creationId xmlns:a16="http://schemas.microsoft.com/office/drawing/2014/main" id="{00000000-0008-0000-1500-00007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6" name="Text Box 881">
          <a:extLst>
            <a:ext uri="{FF2B5EF4-FFF2-40B4-BE49-F238E27FC236}">
              <a16:creationId xmlns:a16="http://schemas.microsoft.com/office/drawing/2014/main" id="{00000000-0008-0000-1500-00007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7" name="Text Box 882">
          <a:extLst>
            <a:ext uri="{FF2B5EF4-FFF2-40B4-BE49-F238E27FC236}">
              <a16:creationId xmlns:a16="http://schemas.microsoft.com/office/drawing/2014/main" id="{00000000-0008-0000-1500-00007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8" name="Text Box 883">
          <a:extLst>
            <a:ext uri="{FF2B5EF4-FFF2-40B4-BE49-F238E27FC236}">
              <a16:creationId xmlns:a16="http://schemas.microsoft.com/office/drawing/2014/main" id="{00000000-0008-0000-1500-00008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89" name="Text Box 884">
          <a:extLst>
            <a:ext uri="{FF2B5EF4-FFF2-40B4-BE49-F238E27FC236}">
              <a16:creationId xmlns:a16="http://schemas.microsoft.com/office/drawing/2014/main" id="{00000000-0008-0000-1500-00008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0" name="Text Box 885">
          <a:extLst>
            <a:ext uri="{FF2B5EF4-FFF2-40B4-BE49-F238E27FC236}">
              <a16:creationId xmlns:a16="http://schemas.microsoft.com/office/drawing/2014/main" id="{00000000-0008-0000-1500-000082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1" name="Text Box 886">
          <a:extLst>
            <a:ext uri="{FF2B5EF4-FFF2-40B4-BE49-F238E27FC236}">
              <a16:creationId xmlns:a16="http://schemas.microsoft.com/office/drawing/2014/main" id="{00000000-0008-0000-1500-000083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2" name="Text Box 887">
          <a:extLst>
            <a:ext uri="{FF2B5EF4-FFF2-40B4-BE49-F238E27FC236}">
              <a16:creationId xmlns:a16="http://schemas.microsoft.com/office/drawing/2014/main" id="{00000000-0008-0000-1500-000084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3" name="Text Box 888">
          <a:extLst>
            <a:ext uri="{FF2B5EF4-FFF2-40B4-BE49-F238E27FC236}">
              <a16:creationId xmlns:a16="http://schemas.microsoft.com/office/drawing/2014/main" id="{00000000-0008-0000-1500-000085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4" name="Text Box 889">
          <a:extLst>
            <a:ext uri="{FF2B5EF4-FFF2-40B4-BE49-F238E27FC236}">
              <a16:creationId xmlns:a16="http://schemas.microsoft.com/office/drawing/2014/main" id="{00000000-0008-0000-1500-000086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5" name="Text Box 890">
          <a:extLst>
            <a:ext uri="{FF2B5EF4-FFF2-40B4-BE49-F238E27FC236}">
              <a16:creationId xmlns:a16="http://schemas.microsoft.com/office/drawing/2014/main" id="{00000000-0008-0000-1500-000087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6" name="Text Box 891">
          <a:extLst>
            <a:ext uri="{FF2B5EF4-FFF2-40B4-BE49-F238E27FC236}">
              <a16:creationId xmlns:a16="http://schemas.microsoft.com/office/drawing/2014/main" id="{00000000-0008-0000-1500-000088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7" name="Text Box 892">
          <a:extLst>
            <a:ext uri="{FF2B5EF4-FFF2-40B4-BE49-F238E27FC236}">
              <a16:creationId xmlns:a16="http://schemas.microsoft.com/office/drawing/2014/main" id="{00000000-0008-0000-1500-000089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8" name="Text Box 893">
          <a:extLst>
            <a:ext uri="{FF2B5EF4-FFF2-40B4-BE49-F238E27FC236}">
              <a16:creationId xmlns:a16="http://schemas.microsoft.com/office/drawing/2014/main" id="{00000000-0008-0000-1500-00008A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699" name="Text Box 894">
          <a:extLst>
            <a:ext uri="{FF2B5EF4-FFF2-40B4-BE49-F238E27FC236}">
              <a16:creationId xmlns:a16="http://schemas.microsoft.com/office/drawing/2014/main" id="{00000000-0008-0000-1500-00008B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700" name="Text Box 895">
          <a:extLst>
            <a:ext uri="{FF2B5EF4-FFF2-40B4-BE49-F238E27FC236}">
              <a16:creationId xmlns:a16="http://schemas.microsoft.com/office/drawing/2014/main" id="{00000000-0008-0000-1500-00008C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701" name="Text Box 896">
          <a:extLst>
            <a:ext uri="{FF2B5EF4-FFF2-40B4-BE49-F238E27FC236}">
              <a16:creationId xmlns:a16="http://schemas.microsoft.com/office/drawing/2014/main" id="{00000000-0008-0000-1500-00008D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702" name="Text Box 897">
          <a:extLst>
            <a:ext uri="{FF2B5EF4-FFF2-40B4-BE49-F238E27FC236}">
              <a16:creationId xmlns:a16="http://schemas.microsoft.com/office/drawing/2014/main" id="{00000000-0008-0000-1500-00008E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703" name="Text Box 898">
          <a:extLst>
            <a:ext uri="{FF2B5EF4-FFF2-40B4-BE49-F238E27FC236}">
              <a16:creationId xmlns:a16="http://schemas.microsoft.com/office/drawing/2014/main" id="{00000000-0008-0000-1500-00008F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704" name="Text Box 899">
          <a:extLst>
            <a:ext uri="{FF2B5EF4-FFF2-40B4-BE49-F238E27FC236}">
              <a16:creationId xmlns:a16="http://schemas.microsoft.com/office/drawing/2014/main" id="{00000000-0008-0000-1500-000090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editAs="oneCell">
    <xdr:from>
      <xdr:col>3</xdr:col>
      <xdr:colOff>0</xdr:colOff>
      <xdr:row>33</xdr:row>
      <xdr:rowOff>0</xdr:rowOff>
    </xdr:from>
    <xdr:to>
      <xdr:col>3</xdr:col>
      <xdr:colOff>76200</xdr:colOff>
      <xdr:row>33</xdr:row>
      <xdr:rowOff>200025</xdr:rowOff>
    </xdr:to>
    <xdr:sp macro="" textlink="">
      <xdr:nvSpPr>
        <xdr:cNvPr id="2705" name="Text Box 900">
          <a:extLst>
            <a:ext uri="{FF2B5EF4-FFF2-40B4-BE49-F238E27FC236}">
              <a16:creationId xmlns:a16="http://schemas.microsoft.com/office/drawing/2014/main" id="{00000000-0008-0000-1500-0000910A0000}"/>
            </a:ext>
          </a:extLst>
        </xdr:cNvPr>
        <xdr:cNvSpPr txBox="1">
          <a:spLocks noChangeArrowheads="1"/>
        </xdr:cNvSpPr>
      </xdr:nvSpPr>
      <xdr:spPr bwMode="auto">
        <a:xfrm>
          <a:off x="4019550" y="50139600"/>
          <a:ext cx="76200" cy="161925"/>
        </a:xfrm>
        <a:prstGeom prst="rect">
          <a:avLst/>
        </a:prstGeom>
        <a:noFill/>
        <a:ln w="9525">
          <a:noFill/>
          <a:miter lim="800000"/>
          <a:headEnd/>
          <a:tailEnd/>
        </a:ln>
      </xdr:spPr>
    </xdr:sp>
    <xdr:clientData/>
  </xdr:twoCellAnchor>
  <xdr:twoCellAnchor>
    <xdr:from>
      <xdr:col>3</xdr:col>
      <xdr:colOff>486409</xdr:colOff>
      <xdr:row>176</xdr:row>
      <xdr:rowOff>157369</xdr:rowOff>
    </xdr:from>
    <xdr:to>
      <xdr:col>6</xdr:col>
      <xdr:colOff>313770</xdr:colOff>
      <xdr:row>180</xdr:row>
      <xdr:rowOff>43801</xdr:rowOff>
    </xdr:to>
    <xdr:sp macro="" textlink="">
      <xdr:nvSpPr>
        <xdr:cNvPr id="2706" name="TextBox 2705">
          <a:extLst>
            <a:ext uri="{FF2B5EF4-FFF2-40B4-BE49-F238E27FC236}">
              <a16:creationId xmlns:a16="http://schemas.microsoft.com/office/drawing/2014/main" id="{3601DD30-A96D-4152-A734-6EEFB9C5CFFE}"/>
            </a:ext>
          </a:extLst>
        </xdr:cNvPr>
        <xdr:cNvSpPr txBox="1"/>
      </xdr:nvSpPr>
      <xdr:spPr>
        <a:xfrm>
          <a:off x="4511757" y="40170652"/>
          <a:ext cx="1508730"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Assistant Exe </a:t>
          </a:r>
          <a:r>
            <a:rPr lang="en-US" sz="1100" baseline="0"/>
            <a:t>Engineer</a:t>
          </a:r>
        </a:p>
        <a:p>
          <a:pPr algn="ctr"/>
          <a:r>
            <a:rPr lang="en-US" sz="1100" baseline="0">
              <a:solidFill>
                <a:schemeClr val="dk1"/>
              </a:solidFill>
              <a:latin typeface="+mn-lt"/>
              <a:ea typeface="+mn-ea"/>
              <a:cs typeface="+mn-cs"/>
            </a:rPr>
            <a:t>PIU (PR) Sub Division</a:t>
          </a:r>
          <a:endParaRPr lang="en-US" sz="1100">
            <a:solidFill>
              <a:schemeClr val="dk1"/>
            </a:solidFill>
            <a:latin typeface="+mn-lt"/>
            <a:ea typeface="+mn-ea"/>
            <a:cs typeface="+mn-cs"/>
          </a:endParaRPr>
        </a:p>
        <a:p>
          <a:pPr algn="ctr"/>
          <a:r>
            <a:rPr lang="en-US" sz="1100" baseline="0">
              <a:solidFill>
                <a:schemeClr val="dk1"/>
              </a:solidFill>
              <a:latin typeface="+mn-lt"/>
              <a:ea typeface="+mn-ea"/>
              <a:cs typeface="+mn-cs"/>
            </a:rPr>
            <a:t>Veligandla</a:t>
          </a:r>
          <a:endParaRPr lang="en-US" sz="1100"/>
        </a:p>
      </xdr:txBody>
    </xdr:sp>
    <xdr:clientData/>
  </xdr:twoCellAnchor>
  <xdr:twoCellAnchor>
    <xdr:from>
      <xdr:col>2</xdr:col>
      <xdr:colOff>1755913</xdr:colOff>
      <xdr:row>176</xdr:row>
      <xdr:rowOff>164409</xdr:rowOff>
    </xdr:from>
    <xdr:to>
      <xdr:col>4</xdr:col>
      <xdr:colOff>35964</xdr:colOff>
      <xdr:row>180</xdr:row>
      <xdr:rowOff>50841</xdr:rowOff>
    </xdr:to>
    <xdr:sp macro="" textlink="">
      <xdr:nvSpPr>
        <xdr:cNvPr id="2707" name="TextBox 2706">
          <a:extLst>
            <a:ext uri="{FF2B5EF4-FFF2-40B4-BE49-F238E27FC236}">
              <a16:creationId xmlns:a16="http://schemas.microsoft.com/office/drawing/2014/main" id="{72846305-1D73-4F0D-B81D-E942676DCF07}"/>
            </a:ext>
          </a:extLst>
        </xdr:cNvPr>
        <xdr:cNvSpPr txBox="1"/>
      </xdr:nvSpPr>
      <xdr:spPr>
        <a:xfrm>
          <a:off x="2857500" y="40177692"/>
          <a:ext cx="1692486" cy="623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r>
            <a:rPr lang="en-US" sz="1100"/>
            <a:t>Dy. Executive</a:t>
          </a:r>
          <a:r>
            <a:rPr lang="en-US" sz="1100" baseline="0"/>
            <a:t> Engineer</a:t>
          </a:r>
        </a:p>
        <a:p>
          <a:pPr algn="ctr"/>
          <a:r>
            <a:rPr lang="en-US" sz="1100" baseline="0">
              <a:solidFill>
                <a:schemeClr val="dk1"/>
              </a:solidFill>
              <a:effectLst/>
              <a:latin typeface="+mn-lt"/>
              <a:ea typeface="+mn-ea"/>
              <a:cs typeface="+mn-cs"/>
            </a:rPr>
            <a:t>PIU (PR) Sub Division</a:t>
          </a:r>
          <a:endParaRPr lang="en-IN">
            <a:effectLst/>
          </a:endParaRPr>
        </a:p>
        <a:p>
          <a:pPr algn="ctr"/>
          <a:r>
            <a:rPr lang="en-US" sz="1100" baseline="0">
              <a:solidFill>
                <a:schemeClr val="dk1"/>
              </a:solidFill>
              <a:latin typeface="+mn-lt"/>
              <a:ea typeface="+mn-ea"/>
              <a:cs typeface="+mn-cs"/>
            </a:rPr>
            <a:t>Veligandla</a:t>
          </a: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iramma\e\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ndiramma\e\Estimates\pmgsy\Deverakonda\87.Gazinaga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diramma\e\Estimates\pmgsy\Package1304\07.1.package13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Rajape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ndiramma\e\Estimates\Buildings\MPP_Buildings\mpp%20estimate%20NADIGUDEM.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Indiramma\e\Estimates\pmgsy-phase4\Thungathurthy\Thirumalagiri-Thatipamula-sri%20ram%20tanda\CD%20work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ocuments\Buildings\Data\data9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Estimates\Buildings\Mpp_newplan\Miryalaguda\MPP_Rajapet.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Admin/Downloads/PIU/PMGSY%20-%20I/Chinakurmam/Estimates/pmgsy-phaseII/Nalgonda/Graded-27.Dacharam.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Admin/Downloads/PIU/PMGSY%20-%20I/Chinakurmam/Estimates/pmgsy/Deverakonda/87.Gazinagar.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Admin/Downloads/PIU/PMGSY%20-%20I/Chinakurmam/Estimates/pmgsy/Package1304/07.1.package13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Admin/Downloads/PIU/PMGSY%20-%20I/Chinakurmam/Estimates/Buildings/Mpp_newplan/Miryalaguda/MPP_Rajapet.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Admin/Downloads/PIU/PMGSY%20-%20I/Chinakurmam/Estimates/Buildings/MPP_Buildings/mpp%20estimate%20NADIGUDEM.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Admin/Downloads/PIU/PMGSY%20-%20I/Chinakurmam/Estimates/pmgsy-phase4/Thungathurthy/Thirumalagiri-Thatipamula-sri%20ram%20tanda/CD%20work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Pmgsydee1-2\e\Estimates\pmgsy-phaseII\Nalgonda\Graded-27.Dacharam.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Pmgsydee1-2\e\Estimates\pmgsy\Deverakonda\87.Gazinagar.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Pmgsydee1-2\e\Estimates\pmgsy\Package1304\07.1.package130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Pmgsydee1-2\e\Estimates\Buildings\Mpp_newplan\Miryalaguda\MPP_Rajapet.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Pmgsydee1-2\e\Estimates\Buildings\MPP_Buildings\mpp%20estimate%20NADIGUDEM.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Pmgsydee1-2\e\Estimates\pmgsy-phase4\Thungathurthy\Thirumalagiri-Thatipamula-sri%20ram%20tanda\CD%20work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sai/Desktop/PMGSY/Devarapalli/Kasipuram%20Boddupalem%20road/Estimates/pmgsy-phaseII/Nalgonda/Graded-27.Dacharam.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s/sai/Desktop/PMGSY/Devarapalli/Kasipuram%20Boddupalem%20road/Estimates/pmgsy/Deverakonda/87.Gazinagar.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sai/Desktop/PMGSY/Devarapalli/Kasipuram%20Boddupalem%20road/Estimates/pmgsy/Package1304/07.1.package130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sai/Desktop/PMGSY/Devarapalli/Kasipuram%20Boddupalem%20road/Estimates/Buildings/Mpp_newplan/Miryalaguda/MPP_Rajapet.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Users/sai/Desktop/PMGSY/Devarapalli/Kasipuram%20Boddupalem%20road/Estimates/Buildings/MPP_Buildings/mpp%20estimate%20NADIGUDEM.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Users/sai/Desktop/PMGSY/Devarapalli/Kasipuram%20Boddupalem%20road/Estimates/pmgsy-phase4/Thungathurthy/Thirumalagiri-Thatipamula-sri%20ram%20tanda/CD%20works.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vd\d\jan\PMGSY%20PhVIII\VSP%20final%20PH_VIII%20est\DPR%20Not%20cleared\Estimates\pmgsy-phaseII\Nalgonda\Graded-27.Dacharam.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vd\d\jan\PMGSY%20PhVIII\VSP%20final%20PH_VIII%20est\DPR%20Not%20cleared\Estimates\pmgsy\Deverakonda\87.Gazinagar.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Avd\d\jan\PMGSY%20PhVIII\VSP%20final%20PH_VIII%20est\DPR%20Not%20cleared\Estimates\pmgsy\Package1304\07.1.package1303.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Avd\d\jan\PMGSY%20PhVIII\VSP%20final%20PH_VIII%20est\DPR%20Not%20cleared\Estimates\Buildings\Mpp_newplan\Miryalaguda\MPP_Rajapet.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Avd\d\jan\PMGSY%20PhVIII\VSP%20final%20PH_VIII%20est\DPR%20Not%20cleared\Estimates\Buildings\MPP_Buildings\mpp%20estimate%20NADIGUDEM.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vd\d\jan\PMGSY%20PhVIII\VSP%20final%20PH_VIII%20est\DPR%20Not%20cleared\Estimates\pmgsy-phase4\Thungathurthy\Thirumalagiri-Thatipamula-sri%20ram%20tanda\CD%20works.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NALGONDA_HUDCO_WORKEST/HUDCO_7_VOILSINGARAM_KRISHNA_PR/3_PIPELINES_VOILSINGRAM.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Administrator/Backup%2004%2006%2012/11-%202012%20Marketing%20Estimates/2011%20-%2012%20Estimates%20(Marketing)/2010-11_NAGAYALANKA.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Admin/Downloads/Estimates%202014-15/NALGONDA_HUDCO_WORKEST/HUDCO_7_VOILSINGARAM_KRISHNA_PR/3_PIPELINES_VOILSINGRAM.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Admin/Downloads/Estimates%202014-15/Administrator/Backup%2004%2006%2012/11-%202012%20Marketing%20Estimates/2011%20-%2012%20Estimates%20(Marketing)/2010-11_NAGAYALANKA.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Estimates/pmgsy-phaseII/Nalgonda/Graded-27.Dacharam.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Estimates/pmgsy/Deverakonda/87.Gazinagar.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Estimates/pmgsy/Package1304/07.1.package1303.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Estimates/Buildings/Mpp_newplan/Miryalaguda/MPP_Rajapet.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Estimates/Buildings/MPP_Buildings/mpp%20estimate%20NADIGUDEM.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Estimates/pmgsy-phase4/Thungathurthy/Thirumalagiri-Thatipamula-sri%20ram%20tanda/CD%20works.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Users/Admin/Downloads/NALGONDA_HUDCO_WORKEST/HUDCO_7_VOILSINGARAM_KRISHNA_PR/3_PIPELINES_VOILSINGRAM.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eprvsp\d\Estimates\pmgsy-phaseII\Nalgonda\Graded-27.Dacharam.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Eeprvsp\d\Estimates\pmgsy\Deverakonda\87.Gazinagar.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Eeprvsp\d\Estimates\pmgsy\Package1304\07.1.package13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Users/Admin/Downloads/Administrator/Backup%2004%2006%2012/11-%202012%20Marketing%20Estimates/2011%20-%2012%20Estimates%20(Marketing)/2010-11_NAGAYALANKA.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Users/PRED09/Downloads/KALUVOY/NREGS-2011-12/ZPP%20&amp;%20MPP%20Buildings/Podalakur-%20MPP%20Building/ACCOUNT%20BRANCH%20COMPAQ/KVR/roads/CS-Vchambers.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Eeprvsp\d\Estimates\Buildings\Mpp_newplan\Miryalaguda\MPP_Rajapet.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Eeprvsp\d\Estimates\Buildings\MPP_Buildings\mpp%20estimate%20NADIGUDEM.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eprvsp\d\Estimates\pmgsy-phase4\Thungathurthy\Thirumalagiri-Thatipamula-sri%20ram%20tanda\CD%20work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Rwsproj9\projects4\NALGONDA_HUDCO_WORKEST\HUDCO_7_VOILSINGARAM_KRISHNA_PR\3_PIPELINES_VOILSINGRAM.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A:\singh\db1\BIJNEPALLY\VATTEM_PALEM_BT_ROAD_15KM'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aller\cd-reader%20e\My%20Documents\FINAL%20REPORT\Part%20B\TRUNK%20&amp;%20ALL%20ROAD%20DATA.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Users/PRED09/Downloads/PIU%20NELLORE/Estimates%20Models/15.RHB%20Salipeta%20to%20Cheruvu.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Comp_1\c\My%20Documents\A3\Perfomance\Dandupally\NABARD\mbnr-est&amp;shed.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Users/PRED09/Downloads/PMGSY%20PHASE%20-VII%20(12.50%25%20VAT)/THALUPURUPADU/Levels/Kodad/Adloor/Dondapadu-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PRED09/Downloads/KALUVOY/NREGS-2011-12/2006-07%20estimate.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Est/14.05.10/SSR%2010-11/ARRR-ver-1105.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Indiramma\e\Documents\Buildings\Data\data99.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Users/PRED09/Downloads/KALUVOY/NREGS-2011-12/ZPP%20&amp;%20MPP%20Buildings/Podalakur-%20MPP%20Building/ACCOUNT%20BRANCH%20COMPAQ/KVR/roads/CS-Non-Return%20Vchambers.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Sour-Mot-P.House/CS-Vchambers.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omputer2\f\KVSR\KVSRnew\estimatesMODEL\estimatesMODEL\2006-07\Model\CS-Taps.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Users/PRED09/Downloads/KALUVOY/NREGS-2011-12/ZPP%20&amp;%20MPP%20Buildings/Podalakur-%20MPP%20Building/ACCOUNT%20BRANCH%20COMPAQ/KVR/roads/ADURPALLI-3.00.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Users/PRED09/Downloads/PMGSY%20PHASE-X/CHOWTA%20KANDRIGA/Rajkumar_1/Rajkumar/Bridges/BAN/My%20Documents/DP%20minor%20bridge%20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Users/sai/Desktop/Users/user/Downloads/DATA%202008-09/Documents%20and%20Settings/hcl/Desktop/ARRR-ver-110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anjali/Sour-Mot-P.House/ModelEstimate/CS-Taps.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ramesh/Manubolu/AE%20Murali/P.R.%20Atmakur/Estimates/MRO%20Office%20Atmakur/Ramesh%20PWSS/2007-08/CR-Vchamber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My%20Documents\PMGSY%20Phase-I&amp;II\PMGSY\Documents\Buildings\Data\data99.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SCSC/AE%20Sesha/V.Chalam/CS-Vchamber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chandu/anjali/Sour-Mot-P.House/CS-Vchamber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Server\f\My%20Documents\ESTIMATES\Estimate%20copy.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Eeprvsp\d\PMGSY-I%20BAL-04-05\Road%20from%206-0%20km%20of%20T01%20to%20Balwanthapur%20(Mal-5).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Sirpur%20est.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eprnab1-nab4\d\AVRCR\Documents%20and%20Settings\hcl\Desktop\ARRR-ver-110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Dee5\c\Swamy%20Files\Swamy-2\Chodavaram%20Estimnates\Administrator\My%20Documents\Pmgsy\PMGSY%20PH%20III\satya\My%20Documents\ROADS\estOpenWell_112.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Users/PRED09/Downloads/Estimates/pmgsy-phaseII/Nalgonda/Graded-27.Dacharam.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Dee3\c\chatu\PMGSY%20PH_IV%20estimates\PMGSY\Yamanapalli%20to%20Mahamutharam%20(Maha%204%20kms).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Users/PRED09/Downloads/KALUVOY/NREGS-2011-12/ZPP%20&amp;%20MPP%20Buildings/Podalakur-%20MPP%20Building/ACCOUNT%20BRANCH%20COMPAQ/KVR/roads/CS-PHouse.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Se1\my%20documents\Estimates\pmgsy-phaseII\Nalgonda\Graded-27.Dacharam.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Users/PRED09/Downloads/WINDOWS/Desktop/PMGSY%20PH-V/ARRR-ver-1104.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Users/Admin/Downloads/Jan/others/Jan/Designs/dodipet31.5.2011%20-%20modified%20-%20latest/Copy%20of%20HL_bridge-_design%20dodiput.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Serws4\My%20Documents\babu\Sector%20Estimate%20_%20Mylapur.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System3\f\SINGH\ROADS\Price_Escalation_Bills\1_Model_Price_escalation_Roads_Building\Price_Escalation_new_model\NABARD_MODEL\1_Model_Price_Escalation_Index_Price_base_Bill_Wise_CC_%20.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Users/PRED09/Downloads/RAJU%20PR/2008-09%20BUILDINGS/HERITAGE%202008-09/SRIVARIMETTU%20-%20New/WINDOWS/Desktop/PMGSY%20PH-V/ARRR-ver-1104.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Malkapuram%20Estimate.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2009-10%20Data_ce/Datas%2009-10/6x4Pumphpuse.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Dee1\C\WINDOWS\Desktop\singh\db1\BIJNEPALLY\VATTEM_PALEM_BT_ROAD_15KM'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Users/PRED09/Downloads/Documents%20and%20Settings/hcl/Desktop/ARRR-ver-110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Users/PRED09/Downloads/SKHT%20MANDAL/heritage_division/bokkisampalem/WINDOWS/Desktop/PMGSY%20PH-V/ARRR-ver-110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Mayuri3\d\MYDOCUMENT\Design%20&amp;%20Estimate\EWE%20STAETMENT.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anjali/Dept%20Info/VIDAVALUR%20ESTIMATES/Dampur%20GP%20estimate_BW_P.SET/Dampur%20GP%20Estimate.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Riad6\d\DATA%202008-09\Documents%20and%20Settings\hcl\Desktop\ARRR-ver-1104.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Avd\d\Est%20with%20Revised%20data%20and%20SSR%2010-11\Documents\Buildings\Data\data9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AJD-Model/CS-PHouse.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Ceprnab3\c\DR\MNMGEN\progRpts\absaug9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P.Main-%20Dist-Tap/ModelEstimate/CS-Tap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Rwsp4\c\prmr\Hyd%20stat3.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AJD-Model/CS-Vchambers.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ee6\c\lakshmi\Viziag\Sunkarametla\PMGSY-I%20BAL-04-05\Road%20from%206-0%20km%20of%20T01%20to%20Balwanthapur%20(Mal-5).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Eeprvsp\d\Jan\PMGSY%20PhVIII\VSP%20final%20PH_VIII%20est\Estimates\pmgsy\Deverakonda\87.Gazinagar.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Dee3\c\Phase-V\ARRR-ver-1104-Chandegaon.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Documents%20and%20Settings/RAMU/Desktop/ARRR-ver-1105-vsr.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ARRR-ver-1105.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Eeprvsp\d\ARRR%20JANNEPALLY.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Eeprvsp\d\OFFICE%20%20FILES\PMGSY\ARRR-ver-1104.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Eeprvsp\d\Jan\PMGSY%20PhVIII\VSP%20final%20PH_VIII%20est\Documents%20and%20Settings\hcl\Desktop\ARRR-ver-11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Users/PRED09/Downloads/PIU%20NELLORE/PMGSY%20CIRCULARS/NON%20Core%20net%20work%20PMGSY%20Ph-X/RAMALINGAPURAM/RAMALINGAPURAM.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Indiramma\e\Estimates\Nabard\Deverakonda\Koppole_bollaram\Est_KB.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Eeprvsp\d\DATA%202008-09\Documents%20and%20Settings\hcl\Desktop\ARRR-ver-1104.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My%20Documents%2031.08.2016/Audi%20Seshu/BODAWADA%20ESTIMATE%20NEW/Bodavada%20581%20Lakhs2/MORD%20DATA%20BOOK.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Users/PRED09/Downloads/PMGSY-VI/Kattakindapalem/Estimates/pmgsy-phaseII/Nalgonda/Graded-27.Dacharam.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Documents%20and%20Settings/BALAJI/Desktop/Anakapalli/Katcharlapalem%20Road-%20NABARD/Kacharlapalem%20Working%20Estimate/Bridge/Matron%20qtr.%20-%20Hukumpeta.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Users/PRED09/Downloads/A%20E%20E%20Chebrolu/Documents%20and%20Settings/Nikon/My%20Documents/KUMAR/hys%20-est/leak%20-%20c%20wall/nagaram.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Phani\C\anr\MNMGEN\progRpts\absaug99.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Indiramma\e\Levels\Kodad\Adloor\Dondapadu-2.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Users/PRED09/Downloads/PMGSY%20PHASE%20-VII%20(12.50%25%20VAT)/THALUPURUPADU/Documents%20and%20Settings/hcl/Desktop/ARRR-ver-1104.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Users/PRED09/Downloads/PMGSY-W3/EAST%20GODAVARI/PMGSY%20II/Gannavaram%2024-02-14.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User4\c\prmr\Kangplly%20&amp;%20ramgiri\KGP.hyd%20rev%20GLBR.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Ceprnab1\d\PMGSY-I%20BAL-04-05\Road%20from%206-0%20km%20of%20T01%20to%20Balwanthapur%20(Mal-5).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Mi\c\Buildings-C\Ravi\Phase-III%20(Revised%20Proposals)\nizamabad\Ramadugu\Phase-III\Nizamabad\Lingi%20thanda.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Avd\d\Est%20with%20Revised%20data%20and%20SSR%2010-11\Estimates\pmgsy-phase4\Thungathurthy\Thirumalagiri-Thatipamula-sri%20ram%20tanda\CD%20works.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Users/PRED09/Downloads/A%20E%20E%20Chebrolu/S%20W%20Hostels/tenali%20-%202%20veeraih.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itsinternet\tulasi\Documents%20and%20Settings\cvssubrahmanyam.SVPCPL\Desktop\PR%20New\My%20Documents\docu\docu\R&amp;B%20Dept.%20Estimates\East-Section.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Indiramma\e\Estimates\Buildings\Mpp_newplan\Nalgonda\MPP_Vemulapally.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Desktop1\e\sat1\Satish%20Estimates%202-8-08\cd%20namnoor%20gullakota11.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eprvsp\d\jangam\REDDY\jaggasagari.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Users/PRED09/Downloads/A%20E%20E%20Chebrolu/VASU,%20Nagaram/Electrical.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anjali/model%20estimate_vidavalur%20refined/model%20estimate%20folder/model%20estimate%20with%20labour%20charges.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Roads-pmgsy\c\WINDOWS\Desktop\singh\db1\BIJNEPALLY\VATTEM_PALEM_BT_ROAD_15KM'S.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Users/PRED09/Downloads/A%20E%20E%20Chebrolu/anga.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Gundlapally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Rwsproj9\projects4\PipeLineDatas-2008\Model-ssrData20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Eeprvsp\d\Jan\PMGSY%20PhVIII\VSP%20final%20PH_VIII%20est\PMGSY-I%20BAL-04-05\Road%20from%206-0%20km%20of%20T01%20to%20Balwanthapur%20(Mal-5).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Documents%20and%20Settings/user/Application%20Data/Microsoft/Excel/DATA%202008-09/Documents%20and%20Settings/hcl/Desktop/ARRR-ver-11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P.Main-%20Dist-Tap/CS-Vchambers.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Users/PRED09/Downloads/KALUVOY/NREGS-2011-12/New%20Folder/AE%20Murali/2009-10%20Data_ce/Datas%2009-10/Pipes&amp;Valves09-10/1.Model%20pipelines%20Data%202008-0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rdamdata"/>
      <sheetName val="lead-st"/>
      <sheetName val="Material"/>
      <sheetName val="Works"/>
      <sheetName val="RMR"/>
      <sheetName val="General"/>
      <sheetName val="CDdata_(2)"/>
      <sheetName val="Sheet1"/>
      <sheetName val="Lead"/>
      <sheetName val="Materials"/>
      <sheetName val="Data "/>
      <sheetName val="Retaing"/>
      <sheetName val="Abstract(F6)"/>
      <sheetName val="r"/>
      <sheetName val="detls"/>
      <sheetName val="CDdata_(2)1"/>
      <sheetName val="Labour"/>
      <sheetName val="Data_"/>
      <sheetName val="CDdata_(2)2"/>
      <sheetName val="Data_1"/>
      <sheetName val="bom"/>
      <sheetName val="Plant &amp;  Machinery"/>
      <sheetName val="Bridge Data 2005-06"/>
      <sheetName val="CDdata_(2)5"/>
      <sheetName val="Data_2"/>
      <sheetName val="CDdata_(2)3"/>
      <sheetName val="CDdata_(2)4"/>
      <sheetName val="Estimate"/>
      <sheetName val="v"/>
      <sheetName val="final abstract"/>
      <sheetName val="data.f8.btr"/>
      <sheetName val="BTR"/>
      <sheetName val="Rates"/>
      <sheetName val="Road data"/>
      <sheetName val="Line"/>
      <sheetName val="t_prsr"/>
      <sheetName val="id"/>
      <sheetName val="Specification report"/>
      <sheetName val="GN_ST_10"/>
      <sheetName val="PRECAST lightconc_II"/>
      <sheetName val="Cem Date"/>
      <sheetName val="wh"/>
      <sheetName val="Sheet2"/>
      <sheetName val="Specification"/>
      <sheetName val="HDPE"/>
      <sheetName val="DI"/>
      <sheetName val="pvc"/>
      <sheetName val="DATA-BASE"/>
      <sheetName val="DATA-ABSTRACT"/>
      <sheetName val="Sanction dump"/>
      <sheetName val="Abs"/>
      <sheetName val="maya"/>
      <sheetName val="hdpe_basic"/>
      <sheetName val="pvc_basic"/>
      <sheetName val="not req 3"/>
      <sheetName val="0000000000000"/>
      <sheetName val="HDPE-pipe-rates"/>
      <sheetName val="pvc-pipe-rates"/>
      <sheetName val="Iocount"/>
      <sheetName val="mas_hab"/>
      <sheetName val="Fee Rate Summary"/>
      <sheetName val="EDWise"/>
      <sheetName val="Design"/>
      <sheetName val="m"/>
      <sheetName val="MRATES"/>
      <sheetName val="Newabstract"/>
      <sheetName val="DATA_PRG"/>
      <sheetName val="MRoad data"/>
      <sheetName val="mlead"/>
      <sheetName val="abs road"/>
      <sheetName val="R_Det"/>
      <sheetName val="Rate Analysis"/>
      <sheetName val="SPT vs PHI"/>
      <sheetName val="Common "/>
      <sheetName val="Usage"/>
      <sheetName val="BALAN1"/>
      <sheetName val="Voucher"/>
      <sheetName val="C-data"/>
      <sheetName val="road detail est."/>
      <sheetName val="capacity-ohsrs"/>
      <sheetName val="civ data"/>
      <sheetName val="Main sheet"/>
      <sheetName val="ci"/>
      <sheetName val="civil-works"/>
      <sheetName val="TOP SLAB-beams"/>
      <sheetName val="CDdata_(2)6"/>
      <sheetName val="Data_3"/>
      <sheetName val="Plant_&amp;__Machinery"/>
      <sheetName val="Bridge_Data_2005-06"/>
      <sheetName val="final_abstract"/>
      <sheetName val="Specification_report"/>
      <sheetName val="Fee_Rate_Summary"/>
      <sheetName val="Rate_Analysis"/>
      <sheetName val="ANN I"/>
      <sheetName val="wh_data"/>
      <sheetName val="wh_data_R"/>
      <sheetName val="CPHEEO"/>
      <sheetName val="input"/>
      <sheetName val="c.d.abs.est."/>
      <sheetName val="PVC_dia"/>
      <sheetName val="coverpage"/>
      <sheetName val="CW_DATA"/>
      <sheetName val="Background"/>
      <sheetName val="basdat-f"/>
      <sheetName val="BLK3"/>
      <sheetName val="BLK2"/>
      <sheetName val="E &amp; R"/>
      <sheetName val="radar"/>
      <sheetName val="UG"/>
      <sheetName val="pvc &amp; hdpe 3"/>
      <sheetName val="ew OG manual "/>
      <sheetName val="Boppudi data sheet "/>
      <sheetName val="Datas"/>
      <sheetName val=" Brickwork Manhole "/>
      <sheetName val=" Estimate"/>
      <sheetName val="Levels"/>
      <sheetName val="sg-clay(d)"/>
      <sheetName val="Material "/>
      <sheetName val="ANALYSIS"/>
      <sheetName val="1V800"/>
      <sheetName val="other rates"/>
      <sheetName val="Hire"/>
      <sheetName val="data existing_do not delete"/>
      <sheetName val="CLEAR OVER FALL DROP"/>
      <sheetName val="ABS.C.D."/>
      <sheetName val="clvrt_data"/>
      <sheetName val="Lead2021-22"/>
      <sheetName val="Lead (Final)"/>
      <sheetName val="Steel"/>
      <sheetName val="Elec data"/>
      <sheetName val="Comp"/>
      <sheetName val="DATA 2021-22"/>
      <sheetName val="Staff Civil o&amp;m draft policy"/>
      <sheetName val="Summary"/>
      <sheetName val="road est"/>
      <sheetName val="Met"/>
      <sheetName val="11.Habitations"/>
      <sheetName val="bricks"/>
      <sheetName val="Revised ANN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C3">
            <v>0</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 val="Plant_&amp;__Machinery"/>
      <sheetName val="r"/>
      <sheetName val="sand"/>
      <sheetName val="stone"/>
      <sheetName val="Sheet1"/>
      <sheetName val="CDdata_(2)1"/>
      <sheetName val="Plant_&amp;__Machinery1"/>
      <sheetName val="CDdata_(2)2"/>
      <sheetName val="Plant_&amp;__Machinery2"/>
      <sheetName val="MRATES"/>
      <sheetName val="Rates SSR 2008-09"/>
      <sheetName val="final abstract"/>
      <sheetName val="Devider(CC)"/>
      <sheetName val="Devider (CRS)"/>
      <sheetName val="data-Parks-new"/>
      <sheetName val="C-Mat-Gen-"/>
      <sheetName val="Data "/>
      <sheetName val="Devider (CRS) final"/>
      <sheetName val="GA"/>
      <sheetName val="Single Devider"/>
      <sheetName val="v"/>
      <sheetName val="rdamdata"/>
      <sheetName val="Lead"/>
      <sheetName val="ewst"/>
      <sheetName val="RMR"/>
      <sheetName val="BTR"/>
      <sheetName val="Rates"/>
      <sheetName val="Road data"/>
      <sheetName val="abs road"/>
      <sheetName val="TS memo"/>
      <sheetName val="HDPE"/>
      <sheetName val="DI"/>
      <sheetName val="pvc"/>
      <sheetName val="GT DUMP"/>
      <sheetName val="sancdump"/>
      <sheetName val="m"/>
      <sheetName val="pvc_basic"/>
      <sheetName val="GZL"/>
      <sheetName val="Staff Acco."/>
      <sheetName val="Rates2"/>
      <sheetName val="not req 3"/>
      <sheetName val="maya"/>
      <sheetName val="C-data"/>
      <sheetName val="index"/>
      <sheetName val="hdpe weights"/>
      <sheetName val="t_prsr"/>
      <sheetName val="PVC weights"/>
      <sheetName val="ssr-rates"/>
      <sheetName val="wh"/>
      <sheetName val="0000000000000"/>
      <sheetName val="Quarry"/>
      <sheetName val="Line"/>
      <sheetName val="CRUST"/>
      <sheetName val="QDTS"/>
      <sheetName val="DATA_PRG"/>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SC Cost FEB 03"/>
      <sheetName val="Met"/>
      <sheetName val="coverpage"/>
      <sheetName val="Rd.Est"/>
      <sheetName val="Works"/>
      <sheetName val="General"/>
      <sheetName val="BALAN1"/>
      <sheetName val="Convey"/>
      <sheetName val="mlead"/>
      <sheetName val="Abs_CD_2"/>
      <sheetName val="road est"/>
      <sheetName val="ECV"/>
      <sheetName val="c.d.abs.est."/>
      <sheetName val="hdpe_basic"/>
      <sheetName val="BLK2"/>
      <sheetName val="BLK3"/>
      <sheetName val="E &amp; R"/>
      <sheetName val="radar"/>
      <sheetName val="UG"/>
      <sheetName val="Rates_SSR_2008-09"/>
      <sheetName val="final_abstract"/>
      <sheetName val="Devider_(CRS)"/>
      <sheetName val="Data_"/>
      <sheetName val="Devider_(CRS)_final"/>
      <sheetName val="Single_Devider"/>
      <sheetName val="Road_data"/>
      <sheetName val="X-2"/>
      <sheetName val="Data-Road "/>
      <sheetName val="Side Drains"/>
      <sheetName val="DATA-CD "/>
      <sheetName val="Protection Wall"/>
      <sheetName val="Sub -  Analysis"/>
      <sheetName val="Labour rates"/>
      <sheetName val="Rate analysis"/>
      <sheetName val="RMR 2008-09"/>
      <sheetName val="R_Det"/>
      <sheetName val="lead-st"/>
      <sheetName val="DATA-BASE"/>
      <sheetName val="DATA-ABSTRACT"/>
      <sheetName val="detls"/>
      <sheetName val="bom"/>
      <sheetName val="Abs"/>
      <sheetName val="wh_data"/>
      <sheetName val="CPHEEO"/>
      <sheetName val="wh_data_R"/>
      <sheetName val="input"/>
      <sheetName val="MRoad data"/>
      <sheetName val="Sheet1 (2)"/>
      <sheetName val="cert"/>
      <sheetName val="Iocount"/>
      <sheetName val="Wordsdata"/>
      <sheetName val="int-Dia"/>
      <sheetName val="habs-list"/>
      <sheetName val="nodes"/>
      <sheetName val="Lead statement ss5"/>
      <sheetName val="civ data"/>
      <sheetName val="clvrt_data"/>
      <sheetName val="Ins &amp; Bonds"/>
      <sheetName val="A-3.1"/>
      <sheetName val="Client req"/>
      <sheetName val="Gen_Abs"/>
      <sheetName val="Estt"/>
      <sheetName val="road detail est."/>
      <sheetName val="Levels"/>
      <sheetName val="PS1"/>
      <sheetName val="factors"/>
      <sheetName val="bundqty"/>
      <sheetName val="DATA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t"/>
      <sheetName val="rdamdata"/>
      <sheetName val="leads"/>
      <sheetName val="v"/>
      <sheetName val="r"/>
      <sheetName val="wh"/>
      <sheetName val="Lead"/>
      <sheetName val="HDPE"/>
      <sheetName val="pvc_basic"/>
      <sheetName val="Labour"/>
      <sheetName val="Material"/>
      <sheetName val="Plant &amp;  Machinery"/>
      <sheetName val="GEN-ABS Del"/>
      <sheetName val="Rates SSR 2008-09"/>
      <sheetName val="m"/>
      <sheetName val="DATA_PRG"/>
      <sheetName val="RMR"/>
      <sheetName val="BTR"/>
      <sheetName val="Rates"/>
      <sheetName val="Road data"/>
      <sheetName val="abs road"/>
      <sheetName val="coverpage"/>
      <sheetName val="R_Det"/>
      <sheetName val="data"/>
      <sheetName val="Lead statement ss5"/>
      <sheetName val="GT DUMP"/>
      <sheetName val="sancdump"/>
      <sheetName val="mas_hab"/>
      <sheetName val="ONLINE DUMP"/>
      <sheetName val="Staff Acco."/>
      <sheetName val="not req 3"/>
      <sheetName val="C-data"/>
      <sheetName val="hdpe weights"/>
      <sheetName val="PVC weights"/>
      <sheetName val="index"/>
      <sheetName val="DI"/>
      <sheetName val="pvc"/>
      <sheetName val="GF SB Ok "/>
      <sheetName val="mlead"/>
      <sheetName val="MRATES"/>
      <sheetName val="Cover"/>
      <sheetName val="BALAN1"/>
      <sheetName val="Voucher"/>
      <sheetName val="FORM7"/>
      <sheetName val="BHANDUP"/>
      <sheetName val="Plant_&amp;__Machinery"/>
      <sheetName val="GEN-ABS_Del"/>
      <sheetName val="Rates_SSR_2008-09"/>
      <sheetName val="TS memo"/>
      <sheetName val="m1"/>
      <sheetName val="Sub -  Analysis"/>
      <sheetName val="Labour rates"/>
      <sheetName val="maya"/>
      <sheetName val="Data_Base"/>
      <sheetName val="Factory_rates"/>
      <sheetName val="Specification"/>
      <sheetName val="quarry"/>
      <sheetName val="civ data"/>
      <sheetName val="final abstract"/>
      <sheetName val="wh_data_R"/>
      <sheetName val="wh_data"/>
      <sheetName val="CPHEEO"/>
      <sheetName val=" Doors-Window (2)"/>
      <sheetName val="ewst"/>
      <sheetName val="DATA-BASE"/>
      <sheetName val="DATA-ABSTRACT"/>
      <sheetName val="pv cement"/>
      <sheetName val="POL"/>
      <sheetName val="PH RATE"/>
      <sheetName val="hdpe_basic"/>
      <sheetName val="0000000000000"/>
      <sheetName val="PRECAST lightconc-II"/>
      <sheetName val="GN-ST-10"/>
      <sheetName val="l"/>
      <sheetName val="strong stylecolor blueDate Wise"/>
      <sheetName val="Road Detail Est."/>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rdamdata"/>
      <sheetName val="Sheet3"/>
      <sheetName val="ssr-rates"/>
      <sheetName val="HDPE"/>
      <sheetName val="Estimate "/>
      <sheetName val="PRECAST lightconc-II"/>
      <sheetName val="data existing_do not delete"/>
      <sheetName val="Lead"/>
      <sheetName val="stone"/>
      <sheetName val="EDWise"/>
      <sheetName val="BHANDUP"/>
      <sheetName val="Quarry"/>
      <sheetName val="Line"/>
      <sheetName val="CRUST"/>
      <sheetName val="QDTS"/>
      <sheetName val="RMR"/>
      <sheetName val="Rates"/>
      <sheetName val="BTR"/>
      <sheetName val="Road data"/>
      <sheetName val="MRATES"/>
      <sheetName val="data"/>
      <sheetName val="DI"/>
      <sheetName val="pvc"/>
      <sheetName val="GenAbst"/>
      <sheetName val="Data.F8.BTR"/>
      <sheetName val="coverpage"/>
      <sheetName val="id"/>
      <sheetName val="wh"/>
      <sheetName val="Sheet1 (2)"/>
      <sheetName val="Material"/>
      <sheetName val="Plant &amp;  Machinery"/>
      <sheetName val="Proforma-I (2)"/>
      <sheetName val="mlead"/>
      <sheetName val="not req 3"/>
      <sheetName val="C-data"/>
      <sheetName val="ROADS"/>
      <sheetName val="maya"/>
      <sheetName val="labour"/>
      <sheetName val="work_sheet"/>
      <sheetName val="MRoad data"/>
      <sheetName val="Cover"/>
      <sheetName val="abs road"/>
      <sheetName val="TS memo"/>
      <sheetName val="BALAN1"/>
      <sheetName val="Levels"/>
      <sheetName val="census91"/>
      <sheetName val="0000000000000"/>
      <sheetName val="Lead statement"/>
      <sheetName val="Nspt-smp-final-ORIGINAL"/>
      <sheetName val="DES"/>
      <sheetName val="HP PIPE  DATA"/>
      <sheetName val="SLAB  DATA"/>
      <sheetName val="DATA_PRG"/>
      <sheetName val="civ data"/>
      <sheetName val="pvc_basic"/>
      <sheetName val="overviewbarmer"/>
      <sheetName val="Master_data"/>
      <sheetName val="Boq"/>
      <sheetName val="C &amp; G RHS"/>
      <sheetName val="Estimate_"/>
      <sheetName val="PRECAST_lightconc-II"/>
      <sheetName val="data_existing_do_not_delete"/>
      <sheetName val="Road_data"/>
      <sheetName val="Road Detail Est."/>
      <sheetName val="DATA-2005-06"/>
      <sheetName val="SSR 2014-15 Rates"/>
      <sheetName val="Data_Base"/>
      <sheetName val="Specification"/>
      <sheetName val=" Targets Homes site"/>
      <sheetName val="m"/>
      <sheetName val="11.Habitations"/>
      <sheetName val="bom"/>
      <sheetName val="PROCTOR"/>
      <sheetName val="Sub -  Analysis"/>
      <sheetName val="final abstract"/>
      <sheetName val="int-Dia-pvc"/>
      <sheetName val="GF SB Ok "/>
      <sheetName val="HDPE-pipe-rates"/>
      <sheetName val="pvc-pipe-rates"/>
      <sheetName val="splmidata"/>
      <sheetName val="ppraodata"/>
      <sheetName val="CONST"/>
      <sheetName val="AV-HDPE"/>
      <sheetName val="Di_gate-HDPE"/>
      <sheetName val="DISCOUNT"/>
      <sheetName val="t_prsr"/>
      <sheetName val="Common "/>
      <sheetName val="Basicrates"/>
      <sheetName val="mas_hab"/>
      <sheetName val="BLK3"/>
      <sheetName val="BLK2"/>
      <sheetName val="radar"/>
      <sheetName val="E &amp; R"/>
      <sheetName val="hdpe_basic"/>
      <sheetName val="Data o"/>
      <sheetName val="QTY"/>
      <sheetName val="Flight-1"/>
      <sheetName val="R_Det"/>
      <sheetName val="Sheet2"/>
      <sheetName val="Rate Analysis"/>
      <sheetName val="SPT vs PHI"/>
      <sheetName val="wh_data_R"/>
      <sheetName val="wh_data"/>
      <sheetName val="CPHEEO"/>
      <sheetName val="input"/>
      <sheetName val="hdpe weights"/>
      <sheetName val="PVC weights"/>
      <sheetName val="DATA-BASE"/>
      <sheetName val="DATA-ABSTRACT"/>
      <sheetName val="sand"/>
      <sheetName val="clvrt_data"/>
      <sheetName val="GA"/>
      <sheetName val="hdpe-rates"/>
      <sheetName val="pvc-rates"/>
      <sheetName val="detls"/>
      <sheetName val=" data sheet "/>
      <sheetName val="Format-A (B)"/>
      <sheetName val="Format-A"/>
      <sheetName val="Format-A (HQ)"/>
      <sheetName val="Sheet2 (2)"/>
      <sheetName val="Format-A (S)"/>
      <sheetName val="Summary"/>
      <sheetName val="Gen Abs"/>
      <sheetName val="Rate"/>
      <sheetName val="mrmecadamoad data"/>
      <sheetName val="Bitumen trunk"/>
      <sheetName val="Trunk unpaved"/>
      <sheetName val="R99 etc"/>
      <sheetName val="cert"/>
      <sheetName val="sancdump"/>
      <sheetName val="Datas"/>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ad"/>
      <sheetName val="leads"/>
      <sheetName val="rdamdata"/>
      <sheetName val="Road Detail Est."/>
      <sheetName val="Road data"/>
      <sheetName val="HDPE"/>
      <sheetName val="DI"/>
      <sheetName val="pvc"/>
      <sheetName val="wh_data"/>
      <sheetName val="wh_data_R"/>
      <sheetName val="CPHEEO"/>
      <sheetName val="input"/>
      <sheetName val="lead-st"/>
      <sheetName val="data"/>
      <sheetName val="MRATES"/>
      <sheetName val="Sheet1 (2)"/>
      <sheetName val="Material"/>
      <sheetName val="Plant &amp;  Machinery"/>
      <sheetName val="Red oxide Primer Paint grade-II"/>
      <sheetName val="EDWise"/>
      <sheetName val="Labour"/>
      <sheetName val="Levels"/>
      <sheetName val="RMR"/>
      <sheetName val="C.D.Abs.Est."/>
      <sheetName val="DATA-BASE"/>
      <sheetName val="DATA-ABSTRACT"/>
      <sheetName val="Bitumen trunk"/>
      <sheetName val="Feeder"/>
      <sheetName val="R99 etc"/>
      <sheetName val="Trunk unpaved"/>
      <sheetName val="coverpage"/>
      <sheetName val="Sheet1"/>
      <sheetName val="Cover"/>
      <sheetName val="GZL"/>
      <sheetName val="sup dat"/>
      <sheetName val="Project cost"/>
      <sheetName val="DATA_PRG"/>
      <sheetName val="Work_sheet"/>
      <sheetName val="Rates"/>
      <sheetName val="BTR"/>
      <sheetName val="Line"/>
      <sheetName val="not req 3"/>
      <sheetName val="C-data"/>
      <sheetName val="pvc_basic"/>
      <sheetName val="mlead"/>
      <sheetName val="abs road"/>
      <sheetName val="R_Det"/>
      <sheetName val="Mp-team 1"/>
      <sheetName val="int-Dia-hdpe"/>
      <sheetName val="Sheet2"/>
      <sheetName val="Design"/>
      <sheetName val="m"/>
      <sheetName val="TS memo"/>
      <sheetName val="Data.F8.BTR"/>
      <sheetName val="BALAN1"/>
      <sheetName val="DATA ENTRY SHEET"/>
      <sheetName val="TOTAL DATA"/>
      <sheetName val="HP PIPE  DATA"/>
      <sheetName val="SLAB  DATA"/>
      <sheetName val="dlvoid"/>
      <sheetName val="index"/>
      <sheetName val="final abstract"/>
      <sheetName val="quarry"/>
      <sheetName val="Intro"/>
      <sheetName val="Sheet1_(2)"/>
      <sheetName val="Plant_&amp;__Machinery"/>
      <sheetName val="Red_oxide_Primer_Paint_grade-II"/>
      <sheetName val="Road_Detail_Est_"/>
      <sheetName val="Road_data"/>
      <sheetName val="Data_F8_BTR"/>
      <sheetName val="SUMP1420KL@HW"/>
      <sheetName val="maya"/>
      <sheetName val="Exp"/>
      <sheetName val="Lead statement"/>
      <sheetName val="Road data-TDR"/>
      <sheetName val="FINAL DATA"/>
      <sheetName val="DATA-2005-06"/>
      <sheetName val="MRoad data"/>
      <sheetName val="Roadlist"/>
      <sheetName val="bom"/>
      <sheetName val="detls"/>
      <sheetName val="SPT vs PHI"/>
      <sheetName val="Side wall dsn Formula"/>
      <sheetName val="SSR 2014-15 Rates"/>
      <sheetName val="SubAnlysis"/>
      <sheetName val="Dom"/>
      <sheetName val="Format-A (B)"/>
      <sheetName val="Format-A"/>
      <sheetName val="Format-A (HQ)"/>
      <sheetName val="Sheet2 (2)"/>
      <sheetName val="Format-A (S)"/>
      <sheetName val="Summary"/>
      <sheetName val="mas_hab"/>
      <sheetName val="civ data"/>
      <sheetName val="Lead Distance"/>
      <sheetName val="data existing_do not delete"/>
      <sheetName val="Datas"/>
      <sheetName val="Usage"/>
      <sheetName val="Common "/>
      <sheetName val="Gene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ads"/>
      <sheetName val="#REF"/>
      <sheetName val="Lead statement ss5"/>
      <sheetName val="v"/>
      <sheetName val="r"/>
      <sheetName val="#REF!"/>
      <sheetName val="CDdata_(2)"/>
      <sheetName val="cwaydata_(2)"/>
      <sheetName val="CDdata_(3)"/>
      <sheetName val="Lead_statement_ss5"/>
      <sheetName val="Sheet1"/>
      <sheetName val="lead_st"/>
      <sheetName val="DATA"/>
      <sheetName val="CDdata_(2)1"/>
      <sheetName val="cwaydata_(2)1"/>
      <sheetName val="CDdata_(3)1"/>
      <sheetName val="Labour"/>
      <sheetName val="Lead_statement_ss51"/>
      <sheetName val="CDdata_(2)2"/>
      <sheetName val="cwaydata_(2)2"/>
      <sheetName val="CDdata_(3)2"/>
      <sheetName val="Lead_statement_ss52"/>
      <sheetName val="Usage"/>
      <sheetName val="General"/>
      <sheetName val="Common "/>
      <sheetName val="Lead statement"/>
      <sheetName val="hdpe_basic"/>
      <sheetName val="pvc_basic"/>
      <sheetName val="HDPE"/>
      <sheetName val="DI"/>
      <sheetName val="pvc"/>
      <sheetName val="CD works"/>
      <sheetName val="Rates"/>
      <sheetName val="Road data"/>
      <sheetName val="CDdata_(2)5"/>
      <sheetName val="cwaydata_(2)5"/>
      <sheetName val="CDdata_(3)5"/>
      <sheetName val="Lead_statement_ss53"/>
      <sheetName val="CDdata_(2)3"/>
      <sheetName val="cwaydata_(2)3"/>
      <sheetName val="CDdata_(3)3"/>
      <sheetName val="CDdata_(2)4"/>
      <sheetName val="cwaydata_(2)4"/>
      <sheetName val="CDdata_(3)4"/>
      <sheetName val="Data-ELSR"/>
      <sheetName val="Mortars"/>
      <sheetName val="SUMP1420KL@HW"/>
      <sheetName val="Sheet2"/>
      <sheetName val="data-WC"/>
      <sheetName val="MRATES"/>
      <sheetName val="1V800"/>
      <sheetName val="Lead"/>
      <sheetName val="RMR"/>
      <sheetName val="Summary"/>
      <sheetName val="DATA_PRG"/>
      <sheetName val="data_sein"/>
      <sheetName val="ONLINE DUMP"/>
      <sheetName val="work_sheet"/>
      <sheetName val="sancdump"/>
      <sheetName val="DISCOUNT"/>
      <sheetName val="Material"/>
      <sheetName val="Detailed Estimate"/>
      <sheetName val="mlead"/>
      <sheetName val="Plant &amp;  Machinery"/>
      <sheetName val="Main sheet"/>
      <sheetName val="Quotes"/>
      <sheetName val="segments-details"/>
      <sheetName val="habs-list"/>
      <sheetName val="int-Dia-hdpe"/>
      <sheetName val="int-Dia-pvc"/>
      <sheetName val="Cover"/>
      <sheetName val="DATA-BASE"/>
      <sheetName val="DATA-ABSTRACT"/>
      <sheetName val="ABS"/>
      <sheetName val="Data.F8.BTR"/>
      <sheetName val="BALAN1"/>
      <sheetName val="abs road"/>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BTR"/>
      <sheetName val="coverpage"/>
      <sheetName val="Levels"/>
      <sheetName val="Boq"/>
      <sheetName val="BS8007"/>
      <sheetName val="Deck Slab"/>
      <sheetName val="CDdata_(2)6"/>
      <sheetName val="cwaydata_(2)6"/>
      <sheetName val="CDdata_(3)6"/>
      <sheetName val="Lead_statement_ss54"/>
      <sheetName val="Common_"/>
      <sheetName val="Lead_statement"/>
      <sheetName val="CD_works"/>
      <sheetName val="Road_data"/>
      <sheetName val="Sanction dump"/>
      <sheetName val="sand"/>
      <sheetName val="stone"/>
      <sheetName val="index"/>
      <sheetName val="INPUT"/>
      <sheetName val="Quarry"/>
      <sheetName val="m"/>
      <sheetName val="MRoad data"/>
      <sheetName val="Sketch"/>
      <sheetName val="clvrt_data"/>
      <sheetName val="bom"/>
      <sheetName val="Valves"/>
      <sheetName val="MS Rates"/>
      <sheetName val="DATA-2005-06"/>
      <sheetName val="final abstract"/>
      <sheetName val="civ data"/>
      <sheetName val="0000000000000"/>
      <sheetName val="maya"/>
      <sheetName val="SSR 2014-15 Rates"/>
      <sheetName val="C.D.Abs.Est."/>
      <sheetName val="t_prsr"/>
      <sheetName val="id"/>
      <sheetName val="wh_data"/>
      <sheetName val="CPHEEO"/>
      <sheetName val="wh_data_R"/>
      <sheetName val="HDPE-pipe-rates"/>
      <sheetName val="pvc-pipe-rates"/>
      <sheetName val="SubAnlysis"/>
      <sheetName val="SubAnalysis"/>
      <sheetName val="04REL"/>
      <sheetName val="Format-A (B)"/>
      <sheetName val="Format-A"/>
      <sheetName val="Format-A (HQ)"/>
      <sheetName val="Sheet2 (2)"/>
      <sheetName val="Format-A (S)"/>
      <sheetName val="wh"/>
      <sheetName val="PVC_dia"/>
      <sheetName val="Rate"/>
      <sheetName val="GEN_abstrct"/>
      <sheetName val="lead details"/>
      <sheetName val="C-data"/>
      <sheetName val="PMAY DATA 2016-17"/>
      <sheetName val="Final Status as on 15.09.2021"/>
      <sheetName val="12"/>
      <sheetName val="Road Detail Est."/>
      <sheetName val="PRECAST lightconc-II"/>
      <sheetName val="Datas"/>
      <sheetName val="Nspt-smp-final-ORIGINAL"/>
      <sheetName val="Works"/>
      <sheetName val="Bitumen trunk"/>
      <sheetName val="Feeder"/>
      <sheetName val="R99 etc"/>
      <sheetName val="Trunk unpaved"/>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6">
          <cell r="J6">
            <v>336.1</v>
          </cell>
        </row>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Data.F8.BTR"/>
      <sheetName val="leads"/>
      <sheetName val="rdamdata"/>
      <sheetName val="Lead statement ss5"/>
      <sheetName val="Lead_statement_ss5"/>
      <sheetName val="Material"/>
      <sheetName val="Plant &amp;  Machinery"/>
      <sheetName val="Data_F8_BTR"/>
      <sheetName val="Plant_&amp;__Machinery"/>
      <sheetName val="Labour"/>
      <sheetName val="ssr-rates"/>
      <sheetName val="DATA"/>
      <sheetName val="HDPE"/>
      <sheetName val="DI"/>
      <sheetName val="pvc"/>
      <sheetName val="Sheet1"/>
      <sheetName val="Lead"/>
      <sheetName val="data existing_do not delete"/>
      <sheetName val="DATA_PRG"/>
      <sheetName val="clvrt_data"/>
      <sheetName val="t_prsr"/>
      <sheetName val="wh"/>
      <sheetName val="Data_F8_BTR1"/>
      <sheetName val="Lead_statement_ss51"/>
      <sheetName val="Plant_&amp;__Machinery1"/>
      <sheetName val="Data_F8_BTR2"/>
      <sheetName val="Lead_statement_ss52"/>
      <sheetName val="Plant_&amp;__Machinery2"/>
      <sheetName val="Rates-May-14"/>
      <sheetName val="Nspt-smp-final-ORIGINAL"/>
      <sheetName val="TOP SLAB-beams"/>
      <sheetName val="int-Dia-pvc"/>
      <sheetName val="Plant 㫨  Machinery"/>
      <sheetName val="Plant_㫨__Machinery"/>
      <sheetName val="Data_F8_BTR3"/>
      <sheetName val="Plant_&amp;__Machinery3"/>
      <sheetName val="Lead_statement_ss53"/>
      <sheetName val="Works"/>
      <sheetName val="RMR"/>
      <sheetName val="General"/>
      <sheetName val="Lɥad"/>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PROCTOR"/>
      <sheetName val="water-hammar-strenght"/>
      <sheetName val="hdpe weights"/>
      <sheetName val="PVC weights"/>
      <sheetName val="0000000000000"/>
      <sheetName val="SSR"/>
      <sheetName val="VC 80"/>
      <sheetName val="VC 450"/>
      <sheetName val="hdpe_basic"/>
      <sheetName val="pvc_basic"/>
      <sheetName val="Rates"/>
      <sheetName val="PH data"/>
      <sheetName val="Rates SSR 2008-09"/>
      <sheetName val="RMR.PS"/>
      <sheetName val="BTR.PS"/>
      <sheetName val="Road data.PS"/>
      <sheetName val="Road data-TDR"/>
      <sheetName val="Delivery mains"/>
      <sheetName val="bundqty"/>
      <sheetName val="CONST"/>
      <sheetName val="Common "/>
      <sheetName val="maya"/>
      <sheetName val="Specification"/>
      <sheetName val="Specification report"/>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Estimate "/>
      <sheetName val="banilad"/>
      <sheetName val="SECPROP"/>
      <sheetName val="CABLENOS."/>
      <sheetName val="Main sheet"/>
      <sheetName val="Ins &amp; Bonds"/>
      <sheetName val="A-3.1"/>
      <sheetName val="Client req"/>
      <sheetName val="final abstract"/>
      <sheetName val="MRoad data"/>
      <sheetName val="Sheet2"/>
      <sheetName val="Sheet3"/>
      <sheetName val="Sheet1 (2)"/>
      <sheetName val="wt of CID joint"/>
      <sheetName val="AC DAta"/>
      <sheetName val="Pipe Pilne MAch"/>
      <sheetName val="Sheet4"/>
      <sheetName val="Indurhty"/>
      <sheetName val="Indurhty 2016-17"/>
      <sheetName val="Sheet5"/>
      <sheetName val="1"/>
      <sheetName val="2"/>
      <sheetName val="3"/>
      <sheetName val="4"/>
      <sheetName val="detls"/>
      <sheetName val="Tees"/>
      <sheetName val="BWSCPlt"/>
      <sheetName val="CI"/>
      <sheetName val="G.R.P"/>
      <sheetName val="PSC REVISED"/>
      <sheetName val="index"/>
      <sheetName val="Exp"/>
      <sheetName val="A 3_7"/>
      <sheetName val="Cover"/>
      <sheetName val="FORM-W3"/>
      <sheetName val="Cash2"/>
      <sheetName val="Design"/>
      <sheetName val="PUMP_DATA"/>
      <sheetName val="C-data"/>
      <sheetName val="RWS"/>
      <sheetName val="Entry"/>
      <sheetName val="Data_F8_BTR4"/>
      <sheetName val="Plant_&amp;__Machinery4"/>
      <sheetName val="Lead_statement_ss54"/>
      <sheetName val="Abs"/>
      <sheetName val="X-2"/>
      <sheetName val="BOQ (2)"/>
      <sheetName val="Usage"/>
      <sheetName val="Quarry"/>
      <sheetName val="Line"/>
      <sheetName val="BTR"/>
      <sheetName val="CRUST"/>
      <sheetName val="QDTS"/>
      <sheetName val="Abs_CD_2"/>
      <sheetName val="road est"/>
      <sheetName val="ECV"/>
      <sheetName val="DATA SHEET"/>
      <sheetName val="ANAL-PIPE LINE"/>
      <sheetName val="MS Pipe Working"/>
      <sheetName val="wh_data"/>
      <sheetName val="wh_data_R"/>
      <sheetName val="CPHEEO"/>
      <sheetName val="input"/>
      <sheetName val="civ data"/>
      <sheetName val="sand"/>
      <sheetName val="stone"/>
      <sheetName val="Datas"/>
      <sheetName val="HDPE-pipe-rates"/>
      <sheetName val="pvc-pipe-rates"/>
      <sheetName val="650kL-design-final"/>
      <sheetName val="_5wgdhabfinal00_01"/>
      <sheetName val="SPT vs PHI"/>
      <sheetName val="PS1"/>
      <sheetName val="Rate Analysis"/>
      <sheetName val="data_existing_do_not_delete3"/>
      <sheetName val="TOP_SLAB-beams"/>
      <sheetName val="Plant_㫨__Machinery1"/>
      <sheetName val="Common_"/>
      <sheetName val="Bitumen_trunk3"/>
      <sheetName val="R99_etc3"/>
      <sheetName val="Trunk_unpaved3"/>
      <sheetName val="abs_road3"/>
      <sheetName val="Road_data3"/>
      <sheetName val="Class_IV_Qtr__Ele3"/>
      <sheetName val="Bridge_Data_2005-063"/>
      <sheetName val="Lead_statement3"/>
      <sheetName val="GROUND_FLOOR3"/>
      <sheetName val="hdpe_weights"/>
      <sheetName val="PVC_weights"/>
      <sheetName val="VC_80"/>
      <sheetName val="VC_450"/>
      <sheetName val="PH_data"/>
      <sheetName val="Delivery_mains"/>
      <sheetName val="Ins_&amp;_Bonds"/>
      <sheetName val="A-3_1"/>
      <sheetName val="Client_req"/>
      <sheetName val="Specification_report"/>
      <sheetName val="1-Pop_Proj"/>
      <sheetName val="Estimate_"/>
      <sheetName val="CABLENOS_"/>
      <sheetName val="Main_sheet"/>
      <sheetName val="MRoad_data"/>
      <sheetName val="final_abstract"/>
      <sheetName val="Sheet1_(2)"/>
      <sheetName val="wt_of_CID_joint"/>
      <sheetName val="AC_DAta"/>
      <sheetName val="Pipe_Pilne_MAch"/>
      <sheetName val="Indurhty_2016-17"/>
      <sheetName val="Mix Design"/>
      <sheetName val="Cost of O &amp; O"/>
      <sheetName val="Revised ANN2"/>
      <sheetName val="Road Detail Est."/>
      <sheetName val="gen_abstrct"/>
      <sheetName val="WATER-HAMMER"/>
      <sheetName val="Mactan"/>
      <sheetName val="Mandaue"/>
      <sheetName val="Data-ELSR"/>
      <sheetName val="Bed Class"/>
      <sheetName val="CPIPE"/>
      <sheetName val="CPIPE2"/>
      <sheetName val="Cs"/>
      <sheetName val="DVALUE"/>
      <sheetName val="THK"/>
      <sheetName val="20kL-design-final"/>
      <sheetName val="Bill-12"/>
      <sheetName val="sup dat"/>
      <sheetName val="Detail In Door Stad"/>
      <sheetName val="IDCCALHYD_GOO"/>
      <sheetName val="Detailed"/>
      <sheetName val="concrete"/>
      <sheetName val="Civil Boq"/>
      <sheetName val="Summary"/>
      <sheetName val="DATA 2021-22"/>
      <sheetName val="Staff Civil o&amp;m draft policy"/>
      <sheetName val="LEAD S 10-11"/>
      <sheetName val="Convey"/>
      <sheetName val="C.D.Abs.Est."/>
      <sheetName val="SALIENT"/>
      <sheetName val="gen"/>
      <sheetName val="10"/>
      <sheetName val="11"/>
      <sheetName val="12"/>
      <sheetName val="2A"/>
      <sheetName val="2B"/>
      <sheetName val="2C"/>
      <sheetName val="2D"/>
      <sheetName val="2E"/>
      <sheetName val="2F"/>
      <sheetName val="2G"/>
      <sheetName val="2H"/>
      <sheetName val="3A"/>
      <sheetName val="3B"/>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4"/>
      <sheetName val="TBAL9697 -group wise  sdpl"/>
      <sheetName val="p&amp;m"/>
      <sheetName val="Staff Acco."/>
      <sheetName val="Cd"/>
      <sheetName val="SewerCAD MH Data"/>
      <sheetName val="Design 2040 Design Flows-(1)"/>
      <sheetName val="SewerCAD Pipe Data-Actual 2040"/>
      <sheetName val="CONNECT"/>
      <sheetName val="analysis"/>
      <sheetName val="not req 3"/>
      <sheetName val="nodes"/>
      <sheetName val="int-Dia"/>
      <sheetName val="habs-list"/>
      <sheetName val="Rates_SSR_2008-09"/>
      <sheetName val="RMR_PS"/>
      <sheetName val="BTR_PS"/>
      <sheetName val="Road_data_PS"/>
      <sheetName val="Road_data-TDR"/>
      <sheetName val="BOQ_(2)"/>
      <sheetName val="Data_F8_BTR5"/>
      <sheetName val="Plant_&amp;__Machinery5"/>
      <sheetName val="Lead_statement_ss55"/>
      <sheetName val="data_existing_do_not_delete4"/>
      <sheetName val="TOP_SLAB-beams1"/>
      <sheetName val="Plant_㫨__Machinery2"/>
      <sheetName val="PH_data1"/>
      <sheetName val="Bitumen_trunk4"/>
      <sheetName val="R99_etc4"/>
      <sheetName val="Trunk_unpaved4"/>
      <sheetName val="abs_road4"/>
      <sheetName val="Road_data4"/>
      <sheetName val="Class_IV_Qtr__Ele4"/>
      <sheetName val="Bridge_Data_2005-064"/>
      <sheetName val="Lead_statement4"/>
      <sheetName val="GROUND_FLOOR4"/>
      <sheetName val="hdpe_weights1"/>
      <sheetName val="PVC_weights1"/>
      <sheetName val="VC_801"/>
      <sheetName val="VC_4501"/>
      <sheetName val="Rates_SSR_2008-091"/>
      <sheetName val="Ins_&amp;_Bonds1"/>
      <sheetName val="A-3_11"/>
      <sheetName val="Client_req1"/>
      <sheetName val="MRoad_data1"/>
      <sheetName val="Sheet1_(2)1"/>
      <sheetName val="wt_of_CID_joint1"/>
      <sheetName val="AC_DAta1"/>
      <sheetName val="Pipe_Pilne_MAch1"/>
      <sheetName val="Indurhty_2016-171"/>
      <sheetName val="Delivery_mains1"/>
      <sheetName val="dist dump"/>
      <sheetName val="other rates"/>
      <sheetName val="Data_Base"/>
      <sheetName val="Work_sheet"/>
      <sheetName val="MTC-estimate"/>
      <sheetName val="Gen Abs"/>
      <sheetName val="SUMP1420KL@HW"/>
      <sheetName val="abst"/>
      <sheetName val="AV-DI"/>
      <sheetName val="AV-HDPE"/>
      <sheetName val="DI gate-DI"/>
      <sheetName val="DIgate_PVC "/>
      <sheetName val="1920"/>
      <sheetName val="A"/>
      <sheetName val="SOR"/>
      <sheetName val="Rate"/>
      <sheetName val="GF SB Ok "/>
      <sheetName val="1V800"/>
      <sheetName val="EDWise"/>
      <sheetName val="Civil-works"/>
      <sheetName val="BLK3"/>
      <sheetName val="BLK2"/>
      <sheetName val="E &amp; R"/>
      <sheetName val="radar"/>
      <sheetName val="UG"/>
      <sheetName val="Hire"/>
      <sheetName val="foundation(V)"/>
      <sheetName val="Data-2011-12"/>
      <sheetName val="DL CAL"/>
      <sheetName val="slab"/>
      <sheetName val="Flanged Beams"/>
      <sheetName val="Rectangular Beam"/>
      <sheetName val="Basic data "/>
      <sheetName val="pop"/>
      <sheetName val="hdpe-rates"/>
      <sheetName val="pvc-rates"/>
      <sheetName val="TTL"/>
      <sheetName val="Admin"/>
      <sheetName val="Interface_SC"/>
      <sheetName val="Calc_ISC"/>
      <sheetName val="Calc_SC"/>
      <sheetName val="Interface_ISC"/>
      <sheetName val="GD"/>
      <sheetName val="Boq"/>
      <sheetName val="Sheet11"/>
      <sheetName val="11.Habitations"/>
      <sheetName val="Bri0¢^ _x001c__x0000__x0000__x0000_¶\_x001d__x0000__x0000__x0000__x0000__x0000_"/>
      <sheetName val=""/>
      <sheetName val="PVàöÉ_x0005__x001c__x0000__x0000__x0000_"/>
      <sheetName val="Data "/>
      <sheetName val="PIPES BASIC RATES"/>
      <sheetName val="BASIC DATA"/>
      <sheetName val="BACK BONE"/>
      <sheetName val="BUILDING ITEMS"/>
      <sheetName val="RCC S.S PIPES NP CLASS"/>
      <sheetName val="RCC S.S PR CLASS"/>
      <sheetName val="GTY SD Links"/>
      <sheetName val="abstract"/>
      <sheetName val="btrates"/>
      <sheetName val="cost"/>
      <sheetName val="thick"/>
      <sheetName val="Leadcost"/>
      <sheetName val="hp900"/>
      <sheetName val="CDdata (2)"/>
      <sheetName val="1v900"/>
      <sheetName val="2v900"/>
      <sheetName val="3v900"/>
      <sheetName val="impRdam"/>
      <sheetName val="lchart"/>
      <sheetName val="lchart1"/>
      <sheetName val="CDdata_(2)"/>
      <sheetName val="Materials"/>
      <sheetName val="Retaing"/>
      <sheetName val="Abstract(F6)"/>
      <sheetName val="CDdata_(2)1"/>
      <sheetName val="CDdata_(2)5"/>
      <sheetName val="Data_2"/>
      <sheetName val="CDdata_(2)3"/>
      <sheetName val="CDdata_(2)2"/>
      <sheetName val="Data_"/>
      <sheetName val="CDdata_(2)4"/>
      <sheetName val="Data_1"/>
      <sheetName val="Estimate"/>
      <sheetName val="Cem Date"/>
      <sheetName val="Sanction dump"/>
      <sheetName val="Met"/>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sheetData sheetId="273" refreshError="1"/>
      <sheetData sheetId="274" refreshError="1"/>
      <sheetData sheetId="275" refreshError="1"/>
      <sheetData sheetId="276" refreshError="1"/>
      <sheetData sheetId="277" refreshError="1"/>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ssr-rates"/>
      <sheetName val="0000000000000"/>
      <sheetName val="rdamdata"/>
      <sheetName val="Lead statement"/>
      <sheetName val="HDPE"/>
      <sheetName val="DI"/>
      <sheetName val="pvc"/>
      <sheetName val="DATA"/>
      <sheetName val="census91"/>
      <sheetName val="GF SB Ok "/>
      <sheetName val="Levels"/>
      <sheetName val="HDPE-pipe-rates"/>
      <sheetName val="pvc-pipe-rates"/>
      <sheetName val="Labour"/>
      <sheetName val="Material"/>
      <sheetName val="Plant &amp;  Machinery"/>
      <sheetName val="DATA_PRG"/>
      <sheetName val="maya"/>
      <sheetName val="C-data"/>
      <sheetName val="RMR"/>
      <sheetName val="MRATES"/>
      <sheetName val="stone"/>
      <sheetName val="Road data"/>
      <sheetName val="Nspt-smp-final-ORIGINAL"/>
      <sheetName val="Lead"/>
      <sheetName val="BTR"/>
      <sheetName val="DES"/>
      <sheetName val="COVER"/>
      <sheetName val="HP PIPE  DATA"/>
      <sheetName val="SLAB  DATA"/>
      <sheetName val="Sheet2"/>
      <sheetName val="ABS"/>
      <sheetName val="Sheet3"/>
      <sheetName val="mlead"/>
      <sheetName val="splmidata"/>
      <sheetName val="ppraodata"/>
      <sheetName val="CONST"/>
      <sheetName val="Estimate "/>
      <sheetName val="EDWise"/>
      <sheetName val="BHANDUP"/>
      <sheetName val="PRECAST lightconc-II"/>
      <sheetName val="data existing_do not delete"/>
      <sheetName val="Quarry"/>
      <sheetName val="Line"/>
      <sheetName val="CRUST"/>
      <sheetName val="QDTS"/>
      <sheetName val="Rates"/>
      <sheetName val="m"/>
      <sheetName val="DISCOUNT"/>
      <sheetName val="MRoad data"/>
      <sheetName val="AV-HDPE"/>
      <sheetName val="Di_gate-HDPE"/>
      <sheetName val="mas_hab"/>
      <sheetName val="GT DUMP"/>
      <sheetName val="sancdump"/>
      <sheetName val="strong stylecolor blueDate Wise"/>
      <sheetName val="Basicrates"/>
      <sheetName val="BLK3"/>
      <sheetName val="BLK2"/>
      <sheetName val="radar"/>
      <sheetName val="E &amp; R"/>
      <sheetName val="hdpe_basic"/>
      <sheetName val="pvc_basic"/>
      <sheetName val="abs road"/>
      <sheetName val="coverpage"/>
      <sheetName val="TS memo"/>
      <sheetName val="Common "/>
      <sheetName val="final abstract"/>
      <sheetName val="Rate Analysis"/>
      <sheetName val="t_prsr"/>
      <sheetName val="wh"/>
      <sheetName val="bom"/>
      <sheetName val="SPT vs PHI"/>
      <sheetName val=" data sheet "/>
      <sheetName val="DATA-BASE"/>
      <sheetName val="DATA-ABSTRACT"/>
      <sheetName val="sand"/>
      <sheetName val="clvrt_data"/>
      <sheetName val="wh_data_R"/>
      <sheetName val="wh_data"/>
      <sheetName val="CPHEEO"/>
      <sheetName val="input"/>
      <sheetName val="hdpe weights"/>
      <sheetName val="PVC weights"/>
      <sheetName val="Lead_statement"/>
      <sheetName val="detls"/>
      <sheetName val="Data.F8.BTR"/>
      <sheetName val="GA"/>
      <sheetName val="hdpe-rates"/>
      <sheetName val="pvc-rates"/>
      <sheetName val="Civil Boq"/>
      <sheetName val="Summary"/>
      <sheetName val="Note"/>
      <sheetName val="Specification"/>
      <sheetName val="analy"/>
      <sheetName val="basdat"/>
      <sheetName val="GF_SB_Ok_"/>
      <sheetName val="Plant_&amp;__Machinery"/>
      <sheetName val="ROAD_DATA"/>
      <sheetName val="HP_PIPE__DATA"/>
      <sheetName val="SLAB__DATA"/>
      <sheetName val="Estimate_"/>
      <sheetName val="PRECAST_lightconc-II"/>
      <sheetName val="data_existing_do_not_delete"/>
      <sheetName val="MRoad_data"/>
      <sheetName val="SS FILTERS"/>
      <sheetName val="PMAY DATA 2016-17"/>
      <sheetName val="Final Status as on 15.09.2021"/>
      <sheetName val="12"/>
      <sheetName val="Rates-May-14"/>
      <sheetName val="final data"/>
      <sheetName val="id"/>
      <sheetName val="WITH STACKING CHARGES"/>
      <sheetName val="Main sheet"/>
      <sheetName val="Legal Risk Analysis"/>
      <sheetName val="Data_Base"/>
      <sheetName val="G F  (2)"/>
      <sheetName val="R_Det"/>
      <sheetName val="ROADS"/>
      <sheetName val="not req 3"/>
      <sheetName val="E_&amp;_R"/>
      <sheetName val="Rate_Analysis"/>
      <sheetName val="Lead_statement1"/>
      <sheetName val="GF_SB_Ok_1"/>
      <sheetName val="Plant_&amp;__Machinery1"/>
      <sheetName val="Road_data1"/>
      <sheetName val="HP_PIPE__DATA1"/>
      <sheetName val="SLAB__DATA1"/>
      <sheetName val="MRoad_data1"/>
      <sheetName val="E_&amp;_R1"/>
      <sheetName val="_5wgdhabfinal00_01"/>
      <sheetName val="11.Habitations"/>
      <sheetName val="agl-pump-sets"/>
      <sheetName val="EG"/>
      <sheetName val="pump-sets(AI)"/>
      <sheetName val="per-capita"/>
      <sheetName val="towns&amp;villages"/>
      <sheetName val="bricks"/>
      <sheetName val="Labour rates"/>
      <sheetName val="SAL_MARCH2011"/>
      <sheetName val="DATAS"/>
      <sheetName val="WATER-HAMMER"/>
      <sheetName val="Global factors"/>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m1"/>
      <sheetName val="road detail est."/>
      <sheetName val="pop"/>
      <sheetName val="SubAnlysis"/>
      <sheetName val="STN WISE EMR"/>
      <sheetName val="Abs_CD_2"/>
      <sheetName val="road est"/>
      <sheetName val="ECV"/>
      <sheetName val="Work_sheet"/>
      <sheetName val="BWSCPlt"/>
      <sheetName val="CI"/>
      <sheetName val="G.R.P"/>
      <sheetName val="PSC REVISED"/>
      <sheetName val="A"/>
      <sheetName val="Proforma-I (2)"/>
      <sheetName val="Boppudi data sheet "/>
      <sheetName val="Met"/>
      <sheetName val="Bitumen trunk"/>
      <sheetName val="Feeder"/>
      <sheetName val="R99 etc"/>
      <sheetName val="Trunk unpaved"/>
      <sheetName val="MASTER"/>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sheetData sheetId="149"/>
      <sheetData sheetId="150"/>
      <sheetData sheetId="151" refreshError="1"/>
      <sheetData sheetId="152" refreshError="1"/>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
      <sheetName val="rdam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r"/>
      <sheetName val="rdamdata"/>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
      <sheetName val="v"/>
      <sheetName val="r"/>
      <sheetName val="rdamdata"/>
    </sheetNames>
    <sheetDataSet>
      <sheetData sheetId="0"/>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rdamdata"/>
      <sheetName val="lead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v"/>
      <sheetName val="r"/>
      <sheetName val="Sheet1"/>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s>
    <sheetDataSet>
      <sheetData sheetId="0"/>
      <sheetData sheetId="1"/>
      <sheetData sheetId="2"/>
      <sheetData sheetId="3"/>
      <sheetData sheetId="4"/>
      <sheetData sheetId="5">
        <row r="14">
          <cell r="G14">
            <v>35.35</v>
          </cell>
        </row>
      </sheetData>
      <sheetData sheetId="6">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ow r="14">
          <cell r="G14">
            <v>40.78</v>
          </cell>
        </row>
      </sheetData>
      <sheetData sheetId="8">
        <row r="16">
          <cell r="C16">
            <v>73.2</v>
          </cell>
        </row>
        <row r="30">
          <cell r="L30">
            <v>887.49</v>
          </cell>
          <cell r="M30">
            <v>1081.68</v>
          </cell>
          <cell r="N30">
            <v>1343.94</v>
          </cell>
          <cell r="O30">
            <v>1690.77</v>
          </cell>
        </row>
      </sheetData>
      <sheetData sheetId="9">
        <row r="37">
          <cell r="C37">
            <v>678.83</v>
          </cell>
          <cell r="D37">
            <v>960.38</v>
          </cell>
          <cell r="F37">
            <v>1844.87</v>
          </cell>
          <cell r="G37">
            <v>2369.41</v>
          </cell>
        </row>
      </sheetData>
      <sheetData sheetId="10"/>
      <sheetData sheetId="1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Lead statement"/>
      <sheetName val="SSR 2010-11 Rates"/>
      <sheetName val="centering"/>
      <sheetName val="40KL-250KL Estimate &amp; data"/>
      <sheetName val="CI specials for OHSR"/>
    </sheetNames>
    <sheetDataSet>
      <sheetData sheetId="0" refreshError="1"/>
      <sheetData sheetId="1"/>
      <sheetData sheetId="2"/>
      <sheetData sheetId="3" refreshError="1"/>
      <sheetData sheetId="4" refreshError="1"/>
      <sheetData sheetId="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abs_(2)akoli1"/>
      <sheetName val="Cd_nam1"/>
      <sheetName val="cd_namnoor_11"/>
      <sheetName val="ewcal_(2)-akoli1"/>
      <sheetName val="abs_(2)ko1"/>
      <sheetName val="ewcal-korta_(2)1"/>
      <sheetName val="Data_F8_BTR"/>
      <sheetName val="r"/>
      <sheetName val="HDPE"/>
      <sheetName val="DI"/>
      <sheetName val="pvc"/>
      <sheetName val="pvc_basic"/>
      <sheetName val="hdpe_basic"/>
      <sheetName val="data existing_do not delete"/>
      <sheetName val="maya"/>
      <sheetName val="coverpage"/>
      <sheetName val="Road data"/>
      <sheetName val="leads"/>
      <sheetName val="Sheet1"/>
      <sheetName val="Levels"/>
      <sheetName val="Common "/>
      <sheetName val="rdamdata"/>
      <sheetName val="Work_sheet"/>
      <sheetName val="t_prsr"/>
      <sheetName val="id"/>
      <sheetName val="GN_ST_10"/>
      <sheetName val="GN-ST-10"/>
      <sheetName val="Usage"/>
      <sheetName val="General"/>
      <sheetName val="Cover"/>
      <sheetName val="MRATES"/>
      <sheetName val="DATA-BASE"/>
      <sheetName val="DATA-ABSTRACT"/>
      <sheetName val="Bitumen trunk"/>
      <sheetName val="Feeder"/>
      <sheetName val="R99 etc"/>
      <sheetName val="Trunk unpaved"/>
      <sheetName val="Material"/>
      <sheetName val="Works"/>
      <sheetName val="RMR"/>
      <sheetName val="segments-details"/>
      <sheetName val="int-Dia-hdpe"/>
      <sheetName val="habs-list"/>
      <sheetName val="int-Dia-pvc"/>
      <sheetName val="Sheet1 (2)"/>
      <sheetName val="Lead statement"/>
      <sheetName val="Lead statement ss5"/>
      <sheetName val="GF SB Ok "/>
      <sheetName val="lead-st"/>
      <sheetName val="Class IV Qtr. Ele"/>
      <sheetName val="Specification report"/>
      <sheetName val="abs_(2)akoli2"/>
      <sheetName val="Cd_nam2"/>
      <sheetName val="cd_namnoor_12"/>
      <sheetName val="ewcal_(2)-akoli2"/>
      <sheetName val="abs_(2)ko2"/>
      <sheetName val="ewcal-korta_(2)2"/>
      <sheetName val="Data_F8_BTR1"/>
      <sheetName val="data_existing_do_not_delete"/>
      <sheetName val="Road_data"/>
      <sheetName val="Common_"/>
      <sheetName val="abs_(2)akoli3"/>
      <sheetName val="Cd_nam3"/>
      <sheetName val="cd_namnoor_13"/>
      <sheetName val="ewcal_(2)-akoli3"/>
      <sheetName val="abs_(2)ko3"/>
      <sheetName val="ewcal-korta_(2)3"/>
      <sheetName val="Data_F8_BTR2"/>
      <sheetName val="data_existing_do_not_delete1"/>
      <sheetName val="Road_data1"/>
      <sheetName val="Common_1"/>
      <sheetName val="SUMP1420KL@HW"/>
      <sheetName val="Sheet2"/>
      <sheetName val="R_Det"/>
      <sheetName val="Compound wall  Ok"/>
      <sheetName val="BWSCPlt"/>
      <sheetName val="CI"/>
      <sheetName val="G.R.P"/>
      <sheetName val="PSC REVISED"/>
      <sheetName val="Process"/>
      <sheetName val="m"/>
      <sheetName val="Design"/>
      <sheetName val="Labour"/>
      <sheetName val="Analy_7-10"/>
      <sheetName val="DataInput"/>
      <sheetName val="DataInput-1"/>
      <sheetName val="DI Rate Analysis"/>
      <sheetName val="cover-Akoly"/>
      <sheetName val="cover-oorta"/>
      <sheetName val="ewcal-korti_(2)1"/>
      <sheetName val="int-Diá-pvc"/>
      <sheetName val="Data_Base"/>
      <sheetName val="Factory_rates"/>
      <sheetName val="Specification"/>
      <sheetName val="quarry"/>
      <sheetName val="Plant &amp;  Machinery"/>
      <sheetName val="HDPE-pipe-rates"/>
      <sheetName val="pvc-pipe-rates"/>
      <sheetName val="m1"/>
      <sheetName val="v"/>
      <sheetName val="Rate"/>
      <sheetName val="Summary"/>
      <sheetName val="SSR 2014-15 Rates"/>
      <sheetName val="Abs PMRL"/>
      <sheetName val="Rates"/>
      <sheetName val="DATA_PRG"/>
      <sheetName val="Main sheet"/>
      <sheetName val="Av.G Level"/>
      <sheetName val="ewst"/>
      <sheetName val="sg-clay(d)"/>
      <sheetName val="sch"/>
      <sheetName val="zone-8"/>
      <sheetName val="MHNO_LEV"/>
      <sheetName val="Data rough"/>
      <sheetName val="Main"/>
      <sheetName val="dlvoid"/>
      <sheetName val="slab"/>
      <sheetName val="Staff Acco."/>
      <sheetName val="Challan"/>
      <sheetName val="dump"/>
      <sheetName val="HPs HPs"/>
      <sheetName val="stone"/>
      <sheetName val="RAFT"/>
      <sheetName val="scour depth"/>
      <sheetName val="PRECAST lightconc-II"/>
      <sheetName val="Design of two-way slab"/>
      <sheetName val="C-data"/>
      <sheetName val="MRMECADAMoad data"/>
      <sheetName val="p&amp;m"/>
      <sheetName val="Boq (Main Building)"/>
      <sheetName val="abs road"/>
      <sheetName val="Lookup"/>
      <sheetName val="Bridge Data 2005-06"/>
      <sheetName val="Rates SSR 2008-09"/>
      <sheetName val="moments-table(tri)"/>
      <sheetName val="ssr-rates"/>
      <sheetName val="final abstract"/>
      <sheetName val="Boq"/>
      <sheetName val="Convey"/>
      <sheetName val="DATA-2005-06"/>
      <sheetName val="MRoad data"/>
      <sheetName val="Abs"/>
      <sheetName val="BTR"/>
      <sheetName val="GenAbst"/>
      <sheetName val="Road data-TDR"/>
      <sheetName val="51"/>
      <sheetName val="mlead"/>
      <sheetName val="pop"/>
      <sheetName val="HS 30.04.2015.Final"/>
      <sheetName val="nodes"/>
      <sheetName val="int-Dia"/>
      <sheetName val="JAWAHAR-hyd-original"/>
      <sheetName val="Sheet9"/>
      <sheetName val="hdpe_rates"/>
      <sheetName val="hdpe_wt-r"/>
      <sheetName val="pvc-rates"/>
      <sheetName val="PVC weights"/>
      <sheetName val="index"/>
      <sheetName val="detls"/>
      <sheetName val="pumping main"/>
      <sheetName val="hdpe weights"/>
      <sheetName val=" data sheet "/>
      <sheetName val="HS 1"/>
      <sheetName val="0000000000000"/>
      <sheetName val="title"/>
      <sheetName val="pier design"/>
      <sheetName val="Road Detail Est."/>
      <sheetName val="Nspt-smp-final-ORIGINAL"/>
      <sheetName val="Sheet1_(2)"/>
      <sheetName val="Bitumen_trunk"/>
      <sheetName val="R99_etc"/>
      <sheetName val="Trunk_unpaved"/>
      <sheetName val="GF_SB_Ok_"/>
      <sheetName val="Data-ELSR"/>
      <sheetName val=" Data -Valves"/>
      <sheetName val="PUMP_DATA"/>
      <sheetName val="water-hammar-strenght"/>
      <sheetName val="wh_data"/>
      <sheetName val="wh_data_R"/>
      <sheetName val="CPHEEO"/>
      <sheetName val="input"/>
      <sheetName val="TBAL9697 -group wise  sdpl"/>
      <sheetName val="ultmom"/>
      <sheetName val="Master data"/>
      <sheetName val="TCS_Schedule (2)"/>
      <sheetName val="road est"/>
      <sheetName val="LIST"/>
      <sheetName val="Specification_report"/>
      <sheetName val="Compound_wall__Ok"/>
      <sheetName val="Class_IV_Qtr__Ele"/>
      <sheetName val="Lead_statement"/>
      <sheetName val="G_R_P"/>
      <sheetName val="PSC_REVISED"/>
      <sheetName val="Lead_statement_ss5"/>
      <sheetName val="DI_Rate_Analysis"/>
      <sheetName val="MRMECADAMoad_data"/>
      <sheetName val="Main_sheet"/>
      <sheetName val="Mp-team 1"/>
      <sheetName val="_5wgdhabfinal00_01"/>
      <sheetName val="Road"/>
      <sheetName val="Sheet3"/>
      <sheetName val="GM&amp;PM WE1 EST"/>
      <sheetName val="BWSCP"/>
      <sheetName val="Detailed"/>
      <sheetName val="AV_GRP ms bwsc"/>
      <sheetName val="boredetails"/>
      <sheetName val="Valves"/>
      <sheetName val="MS Rates"/>
      <sheetName val="BS8007"/>
      <sheetName val="joinery data"/>
      <sheetName val="LOCAL RATES"/>
      <sheetName val="zone-2"/>
      <sheetName val="CC Road"/>
      <sheetName val="wh"/>
      <sheetName val="Addl.40"/>
      <sheetName val="A"/>
      <sheetName val="int dia"/>
      <sheetName val="MATERIALS"/>
      <sheetName val="nandipet intra"/>
      <sheetName val="CS "/>
      <sheetName val="CPI"/>
      <sheetName val="WPI C"/>
      <sheetName val="WPI all"/>
      <sheetName val="WPI HM"/>
      <sheetName val="WPI S"/>
      <sheetName val="MTC-estimate"/>
      <sheetName val="ESTIMATE"/>
      <sheetName val="Z1_DATA"/>
      <sheetName val="IDCCALHYD_GOO"/>
      <sheetName val="Aug,02"/>
      <sheetName val="Total Sec Wise for 12-2007"/>
      <sheetName val="dist dump"/>
      <sheetName val="Data_Bit_I"/>
      <sheetName val="Discom Details"/>
      <sheetName val="Data_"/>
      <sheetName val="other rates"/>
      <sheetName val="hdpe-rates"/>
      <sheetName val="bricks"/>
      <sheetName val="(Road-Project)"/>
      <sheetName val="AV-DI"/>
      <sheetName val="AV-HDPE"/>
      <sheetName val="DI gate-DI"/>
      <sheetName val="DIgate_PVC "/>
      <sheetName val="abs_(2)akoli4"/>
      <sheetName val="Cd_nam4"/>
      <sheetName val="cd_namnoor_14"/>
      <sheetName val="ewcal_(2)-akoli4"/>
      <sheetName val="abs_(2)ko4"/>
      <sheetName val="ewcal-korta_(2)4"/>
      <sheetName val="Data_F8_BTR3"/>
      <sheetName val="data_existing_do_not_delete2"/>
      <sheetName val="Common_2"/>
      <sheetName val="Road_data2"/>
      <sheetName val="Plant_&amp;__Machinery"/>
      <sheetName val="Boq_(Main_Building)"/>
      <sheetName val="PRECAST_lightconc-II"/>
      <sheetName val="Design_of_two-way_slab"/>
      <sheetName val="Data_rough"/>
      <sheetName val="Staff_Acco_"/>
      <sheetName val="abs_(2)akoli5"/>
      <sheetName val="Cd_nam5"/>
      <sheetName val="cd_namnoor_15"/>
      <sheetName val="ewcal_(2)-akoli5"/>
      <sheetName val="abs_(2)ko5"/>
      <sheetName val="ewcal-korta_(2)5"/>
      <sheetName val="Data_F8_BTR4"/>
      <sheetName val="data_existing_do_not_delete3"/>
      <sheetName val="Common_3"/>
      <sheetName val="Road_data3"/>
      <sheetName val="GF_SB_Ok_1"/>
      <sheetName val="Specification_report1"/>
      <sheetName val="Compound_wall__Ok1"/>
      <sheetName val="Bitumen_trunk1"/>
      <sheetName val="R99_etc1"/>
      <sheetName val="Trunk_unpaved1"/>
      <sheetName val="Class_IV_Qtr__Ele1"/>
      <sheetName val="Lead_statement1"/>
      <sheetName val="G_R_P1"/>
      <sheetName val="PSC_REVISED1"/>
      <sheetName val="Sheet1_(2)1"/>
      <sheetName val="Lead_statement_ss51"/>
      <sheetName val="DI_Rate_Analysis1"/>
      <sheetName val="Main_sheet1"/>
      <sheetName val="Plant_&amp;__Machinery1"/>
      <sheetName val="MRMECADAMoad_data1"/>
      <sheetName val="Boq_(Main_Building)1"/>
      <sheetName val="PRECAST_lightconc-II1"/>
      <sheetName val="Design_of_two-way_slab1"/>
      <sheetName val="Data_rough1"/>
      <sheetName val="Staff_Acco_1"/>
      <sheetName val="19.air valves basic data"/>
      <sheetName val="17.basic data"/>
      <sheetName val="18.back bone"/>
      <sheetName val="41.econ pm background inf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s>
    <sheetDataSet>
      <sheetData sheetId="0"/>
      <sheetData sheetId="1"/>
      <sheetData sheetId="2"/>
      <sheetData sheetId="3"/>
      <sheetData sheetId="4"/>
      <sheetData sheetId="5">
        <row r="14">
          <cell r="G14">
            <v>35.35</v>
          </cell>
        </row>
      </sheetData>
      <sheetData sheetId="6">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ow r="14">
          <cell r="G14">
            <v>40.78</v>
          </cell>
        </row>
      </sheetData>
      <sheetData sheetId="8">
        <row r="16">
          <cell r="C16">
            <v>73.2</v>
          </cell>
        </row>
        <row r="30">
          <cell r="L30">
            <v>887.49</v>
          </cell>
          <cell r="M30">
            <v>1081.68</v>
          </cell>
          <cell r="N30">
            <v>1343.94</v>
          </cell>
          <cell r="O30">
            <v>1690.77</v>
          </cell>
        </row>
      </sheetData>
      <sheetData sheetId="9">
        <row r="37">
          <cell r="C37">
            <v>678.83</v>
          </cell>
          <cell r="D37">
            <v>960.38</v>
          </cell>
          <cell r="F37">
            <v>1844.87</v>
          </cell>
          <cell r="G37">
            <v>2369.41</v>
          </cell>
        </row>
      </sheetData>
      <sheetData sheetId="10"/>
      <sheetData sheetId="1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Lead statement"/>
      <sheetName val="SSR 2010-11 Rates"/>
      <sheetName val="centering"/>
      <sheetName val="40KL-250KL Estimate &amp; data"/>
      <sheetName val="CI specials for OHSR"/>
    </sheetNames>
    <sheetDataSet>
      <sheetData sheetId="0" refreshError="1"/>
      <sheetData sheetId="1"/>
      <sheetData sheetId="2"/>
      <sheetData sheetId="3" refreshError="1"/>
      <sheetData sheetId="4" refreshError="1"/>
      <sheetData sheetId="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refreshError="1">
        <row r="4">
          <cell r="F4">
            <v>65</v>
          </cell>
        </row>
      </sheetData>
      <sheetData sheetId="9"/>
      <sheetData sheetId="10"/>
      <sheetData sheetId="11"/>
      <sheetData sheetId="12"/>
      <sheetData sheetId="13"/>
      <sheetData sheetId="14"/>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s>
    <sheetDataSet>
      <sheetData sheetId="0"/>
      <sheetData sheetId="1"/>
      <sheetData sheetId="2"/>
      <sheetData sheetId="3"/>
      <sheetData sheetId="4"/>
      <sheetData sheetId="5">
        <row r="14">
          <cell r="G14">
            <v>35.35</v>
          </cell>
        </row>
      </sheetData>
      <sheetData sheetId="6">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ow r="14">
          <cell r="G14">
            <v>40.78</v>
          </cell>
        </row>
      </sheetData>
      <sheetData sheetId="8">
        <row r="16">
          <cell r="C16">
            <v>73.2</v>
          </cell>
        </row>
        <row r="30">
          <cell r="L30">
            <v>887.49</v>
          </cell>
          <cell r="M30">
            <v>1081.68</v>
          </cell>
          <cell r="N30">
            <v>1343.94</v>
          </cell>
          <cell r="O30">
            <v>1690.77</v>
          </cell>
        </row>
      </sheetData>
      <sheetData sheetId="9">
        <row r="37">
          <cell r="C37">
            <v>678.83</v>
          </cell>
          <cell r="D37">
            <v>960.38</v>
          </cell>
          <cell r="F37">
            <v>1844.87</v>
          </cell>
          <cell r="G37">
            <v>2369.41</v>
          </cell>
        </row>
      </sheetData>
      <sheetData sheetId="10"/>
      <sheetData sheetId="1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 val="소상 &quot;1&quot;"/>
      <sheetName val="Discount &amp; Margin"/>
      <sheetName val="Proforma -II "/>
      <sheetName val="Pump se"/>
      <sheetName val="Pump seÑ"/>
      <sheetName val="DetEst"/>
      <sheetName val="basd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rdamdata"/>
      <sheetName val="Sheet1"/>
      <sheetName val="rates"/>
      <sheetName val="r"/>
      <sheetName val="CDdata_(2)"/>
      <sheetName val="CDdata_(2)1"/>
      <sheetName val="maya"/>
      <sheetName val="bom"/>
      <sheetName val="Road Detail Est."/>
      <sheetName val="Road data"/>
      <sheetName val="m"/>
      <sheetName val="Lead"/>
      <sheetName val="other rates"/>
      <sheetName val="Labour"/>
      <sheetName val="Material"/>
      <sheetName val="HDPE"/>
      <sheetName val="DI"/>
      <sheetName val="pvc"/>
      <sheetName val="hdpe_basic"/>
      <sheetName val="pvc_basic"/>
      <sheetName val="v"/>
      <sheetName val="lead-st"/>
      <sheetName val="C-data"/>
      <sheetName val="Machinery"/>
      <sheetName val="Materials"/>
      <sheetName val="Lead staement"/>
      <sheetName val="stone"/>
      <sheetName val="index"/>
      <sheetName val="Lead statement"/>
      <sheetName val="Plant &amp;  Machinery"/>
      <sheetName val="wh_data"/>
      <sheetName val="wh_data_R"/>
      <sheetName val="CPHEEO"/>
      <sheetName val="input"/>
      <sheetName val="Bldg.rates"/>
      <sheetName val="quarry"/>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r"/>
      <sheetName val="maya"/>
      <sheetName val="m"/>
      <sheetName val="CDdata_(2)"/>
      <sheetName val="CDdata_(2)1"/>
      <sheetName val="Sheet5"/>
      <sheetName val="Specification report"/>
      <sheetName val="Material"/>
      <sheetName val="Labour"/>
      <sheetName val="FORM7"/>
      <sheetName val="Road data"/>
      <sheetName val="v"/>
      <sheetName val="data existing_do not delete"/>
      <sheetName val="lead"/>
      <sheetName val="MRoad data"/>
      <sheetName val="Rates"/>
      <sheetName val="C-data"/>
      <sheetName val="rdamdata"/>
      <sheetName val="Sheet1 (2)"/>
      <sheetName val="Data base"/>
      <sheetName val="Sheet1"/>
      <sheetName val="Iocount"/>
      <sheetName val="Wordsdata"/>
      <sheetName val="Plant &amp;  Machinery"/>
      <sheetName val="Weightage-Sub Sht"/>
      <sheetName val="Summary"/>
      <sheetName val="Indices"/>
      <sheetName val="Material&amp;equipment"/>
      <sheetName val="Publicbuilding"/>
      <sheetName val="DI"/>
      <sheetName val="HDPE"/>
      <sheetName val="pvc"/>
      <sheetName val="Rd.Det.Est"/>
      <sheetName val="segments-details"/>
      <sheetName val="Works"/>
      <sheetName val="RMR"/>
      <sheetName val="General"/>
      <sheetName val="estimate"/>
      <sheetName val="3.0 Lakhs (Improvements) Print"/>
      <sheetName val="Datagen 2022-23 windows"/>
      <sheetName val="Datagen 2022-23  Construction"/>
      <sheetName val="LABLE"/>
      <sheetName val="Datagen 2023-24"/>
      <sheetName val="Door Data 2 (2023-24)"/>
      <sheetName val="Door Data 1 (2023-24)"/>
      <sheetName val="seignorag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r"/>
      <sheetName val="m"/>
      <sheetName val="leads"/>
      <sheetName val="v"/>
      <sheetName val="Data_Base"/>
      <sheetName val="data"/>
      <sheetName val="maya"/>
      <sheetName val="Levels"/>
      <sheetName val="Road Detail Est."/>
      <sheetName val="Road data"/>
      <sheetName val="rdamdata"/>
      <sheetName val="MRATES"/>
      <sheetName val="MRoad data"/>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Lead statement"/>
      <sheetName val="SSR 2010-11 Rates"/>
      <sheetName val="centering"/>
      <sheetName val="40KL-250KL Estimate &amp; data"/>
      <sheetName val="CI specials for OHSR"/>
    </sheetNames>
    <sheetDataSet>
      <sheetData sheetId="0" refreshError="1"/>
      <sheetData sheetId="1"/>
      <sheetData sheetId="2"/>
      <sheetData sheetId="3" refreshError="1"/>
      <sheetData sheetId="4" refreshError="1"/>
      <sheetData sheetId="5"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maya"/>
      <sheetName val="ValveChamber"/>
      <sheetName val="CR"/>
      <sheetName val="ValveChamber -OHSR-legal"/>
    </sheetNames>
    <sheetDataSet>
      <sheetData sheetId="0"/>
      <sheetData sheetId="1" refreshError="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row r="3">
          <cell r="A3" t="str">
            <v>Description</v>
          </cell>
        </row>
        <row r="4">
          <cell r="A4" t="str">
            <v>C.C (1:6:10 ) Mix for Foundation Concrete to ISOLATED works using 40mm H.B.Q metal including cost &amp; conveyance of materials and labour charges seigniorage charges etc complete .</v>
          </cell>
        </row>
        <row r="5">
          <cell r="A5">
            <v>0</v>
          </cell>
        </row>
        <row r="6">
          <cell r="A6" t="str">
            <v>C.C (1:4:8 ) Mix for Foundation Concrete to ISOLATED works using 40mm H.B.G metal including cost &amp; conveyance of materials and labour charges seigniorage charges etc complete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v>0</v>
          </cell>
        </row>
        <row r="24">
          <cell r="A24" t="str">
            <v>Plastering with CM.(1:5)mix 12mm thick for ISOLATED works including cost &amp; conveyance of all materials and labour charges etc,complete for all exposed brick work.</v>
          </cell>
        </row>
        <row r="25">
          <cell r="A25">
            <v>0</v>
          </cell>
        </row>
        <row r="26">
          <cell r="A26" t="str">
            <v>Plastering with C.M (1:3)mix 8mm thick for ISOLATED including cost &amp; conveyance of all materials and labour charges etc , complete.</v>
          </cell>
        </row>
        <row r="27">
          <cell r="A27">
            <v>0</v>
          </cell>
        </row>
        <row r="30">
          <cell r="A30">
            <v>0</v>
          </cell>
        </row>
        <row r="31">
          <cell r="A31" t="str">
            <v xml:space="preserve">Sanding filling in foundation and basement for ISOLATED works including cost &amp; conveyance of all materials and labour charges seig charges , wtering and tamping etc, complete  </v>
          </cell>
        </row>
        <row r="247">
          <cell r="A247" t="str">
            <v>VALVES</v>
          </cell>
        </row>
        <row r="248">
          <cell r="A248" t="str">
            <v>S &amp; D of CI D/F Double Air Valve 40MM dia suitable for working pressure upto 10Kg/cm2 conforming to G&amp;K Fig. H7 but excluding Transportation ,CED ,Sales Tax etc complete</v>
          </cell>
        </row>
        <row r="249">
          <cell r="A249" t="str">
            <v>S &amp; D of CI D/F Double Air Valve 50MM dia suitable for working pressure upto 10Kg/cm2 conforming to G&amp;K Fig. H7 but excluding Transportation ,CED ,Sales Tax etc complete</v>
          </cell>
        </row>
        <row r="250">
          <cell r="A250" t="str">
            <v>S &amp; D of CI D/F Double Air Valve 80MM dia suitable for working pressure upto 10Kg/cm2 conforming to G&amp;K Fig. H7 but excluding Transportation ,CED ,Sales Tax etc complete</v>
          </cell>
        </row>
        <row r="251">
          <cell r="A251" t="str">
            <v>S &amp; D of CI D/F Double Air Valve 100MM dia suitable for working pressure upto 10Kg/cm2 conforming to G&amp;K Fig. H7 but excluding Transportation ,CED ,Sales Tax etc complete</v>
          </cell>
        </row>
        <row r="252">
          <cell r="A252" t="str">
            <v>S &amp; D of CI D/F Double Air Valve 40MM dia Heavy duty suitable for working pressure upto 16Kg/cm2 without isolating vale, conforming to IS 14845 but excluding Transportation ,CED ,Sales Tax etc complete</v>
          </cell>
        </row>
        <row r="253">
          <cell r="A253" t="str">
            <v>S &amp; D of CI D/F Double Air Valve 50MM dia Heavy duty suitable for working pressure upto 16Kg/cm2 without isolating vale, conforming to IS 14845 but excluding Transportation ,CED ,Sales Tax etc complete</v>
          </cell>
        </row>
        <row r="254">
          <cell r="A254" t="str">
            <v>S &amp; D of CI D/F Double Air Valve 80MM dia Heavy duty suitable for working pressure upto 16Kg/cm2 without isolating vale, conforming to IS 14845 but excluding Transportation ,CED ,Sales Tax etc complete</v>
          </cell>
        </row>
        <row r="255">
          <cell r="A255" t="str">
            <v>S &amp; D of CI D/F Double Air Valve 100MM dia Heavy duty suitable for working pressure upto 16Kg/cm2 without isolating vale, conforming to IS 14845 but excluding Transportation ,CED ,Sales Tax etc complete</v>
          </cell>
        </row>
        <row r="256">
          <cell r="A256" t="str">
            <v>S &amp; D of CI D/F Kinetc Air Valve 40MM dia as per IS14845 Heavy duty with isolating valve bevel gear operated as per IS 14846 ,PIN-1.0  but excluding Transportation ,CED ,Sales Tax etc complete</v>
          </cell>
        </row>
        <row r="257">
          <cell r="A257" t="str">
            <v>S &amp; D of CI D/F Kinetc Air Valve 50MM dia as per IS14845 Heavy duty with isolating valve bevel gear operated as per IS 14846 ,PIN-1.0  but excluding Transportation ,CED ,Sales Tax etc complete</v>
          </cell>
        </row>
        <row r="258">
          <cell r="A258" t="str">
            <v>S &amp; D of CI D/F Kinetc Air Valve 80MM dia as per IS14845 Heavy duty with isolating valve bevel gear operated as per IS 14846 ,PIN-1.0  but excluding Transportation ,CED ,Sales Tax etc complete</v>
          </cell>
        </row>
        <row r="259">
          <cell r="A259" t="str">
            <v>S &amp; D of CI D/F Kinetc Air Valve 100MM dia as per IS14845 Heavy duty with isolating valve bevel gear operated as per IS 14846 ,PIN-1.0  but excluding Transportation ,CED ,Sales Tax etc complete</v>
          </cell>
        </row>
        <row r="260">
          <cell r="A260" t="str">
            <v>S &amp; D of CI D/F Kinetc Air Valve 40MM dia as per G&amp;K  H42K with isolating valve bevel gear operated as per IS 14845 PIN - 1.0  but excluding Transportation ,CED ,Sales Tax etc complete</v>
          </cell>
        </row>
        <row r="261">
          <cell r="A261" t="str">
            <v>S &amp; D of CI D/F Kinetc Air Valve 50MM dia as per G&amp;K  H42K with isolating valve bevel gear operated as per IS 14845 PIN - 1.0  but excluding Transportation ,CED ,Sales Tax etc complete</v>
          </cell>
        </row>
        <row r="262">
          <cell r="A262" t="str">
            <v>S &amp; D of CI D/F Kinetc Air Valve 80MM dia as per G&amp;K  H42K with isolating valve bevel gear operated as per IS 14845 PIN - 1.0  but excluding Transportation ,CED ,Sales Tax etc complete</v>
          </cell>
        </row>
        <row r="263">
          <cell r="A263" t="str">
            <v>S &amp; D of CI D/F Kinetc Air Valve 100MM dia as per G&amp;K  H42K with isolating valve bevel gear operated as per IS 14845 PIN - 1.0  but excluding Transportation ,CED ,Sales Tax etc complete</v>
          </cell>
        </row>
        <row r="264">
          <cell r="A264" t="str">
            <v>SLUICE VALVES</v>
          </cell>
        </row>
        <row r="265">
          <cell r="A265" t="str">
            <v xml:space="preserve">S &amp; D of CI D/F Sluice Valve 50MM dia conforming to IS 14846 / 2000 with amdt No:1 &amp; 2 components / parts  but excluding Transportation ,CED ,Sales Tax etc complete PN-1.0   with hand wheel </v>
          </cell>
        </row>
        <row r="266">
          <cell r="A266" t="str">
            <v xml:space="preserve">S &amp; D of CI D/F Sluice Valve 65MM dia conforming to IS 14846 / 2000 with amdt No:1 &amp; 2 components / parts  but excluding Transportation ,CED ,Sales Tax etc complete PN-1.0   with hand wheel </v>
          </cell>
        </row>
        <row r="267">
          <cell r="A267" t="str">
            <v xml:space="preserve">S &amp; D of CI D/F Sluice Valve 80MM dia conforming to IS 14846 / 2000 with amdt No:1 &amp; 2 components / parts  but excluding Transportation ,CED ,Sales Tax etc complete PN-1.0   with hand wheel </v>
          </cell>
        </row>
        <row r="268">
          <cell r="A268" t="str">
            <v xml:space="preserve">S &amp; D of CI D/F Sluice Valve 100MM dia conforming to IS 14846 / 2000 with amdt No:1 &amp; 2 components / parts  but excluding Transportation ,CED ,Sales Tax etc complete PN-1.0   with hand wheel </v>
          </cell>
        </row>
        <row r="269">
          <cell r="A269" t="str">
            <v>NON RETURN VALVES</v>
          </cell>
        </row>
        <row r="270">
          <cell r="A270" t="str">
            <v>S &amp; D of CI D/F Non -Return Valve Heavy duty 50MM dia round body conforming to IS 5312/part1/1984     PN-1.0 but excluding Transportation ,CED ,Sales Tax etc complete</v>
          </cell>
        </row>
        <row r="271">
          <cell r="A271" t="str">
            <v>S &amp; D of CI D/F Non -Return Valve Heavy duty 65MM dia round body conforming to IS 5312/part1/1984     PN-1.0 but excluding Transportation ,CED ,Sales Tax etc complete</v>
          </cell>
        </row>
        <row r="272">
          <cell r="A272" t="str">
            <v>S &amp; D of CI D/F Non -Return Valve Heavy duty 80MM dia round body conforming to IS 5312/part1/1984     PN-1.0 but excluding Transportation ,CED ,Sales Tax etc complete</v>
          </cell>
        </row>
        <row r="273">
          <cell r="A273" t="str">
            <v>S &amp; D of CI D/F Non -Return Valve Heavy duty 100MM dia round body conforming to IS 5312/part1/1984     PN-1.0 but excluding Transportation ,CED ,Sales Tax etc complete</v>
          </cell>
        </row>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row r="370">
          <cell r="B370" t="str">
            <v>CID Joints</v>
          </cell>
        </row>
        <row r="371">
          <cell r="B371" t="str">
            <v>80MM Dia CID joints including bolts &amp; nuts and rubber rings</v>
          </cell>
        </row>
        <row r="372">
          <cell r="B372" t="str">
            <v>100MM Dia CID joints including bolts &amp; nuts and rubber rings</v>
          </cell>
        </row>
        <row r="373">
          <cell r="B373" t="str">
            <v>125MM Dia CID joints including bolts &amp; nuts and rubber rings</v>
          </cell>
        </row>
        <row r="374">
          <cell r="B374" t="str">
            <v>150MM Dia CID joints including bolts &amp; nuts and rubber rings</v>
          </cell>
        </row>
        <row r="375">
          <cell r="B375" t="str">
            <v>200MM Dia CID joints including bolts &amp; nuts and rubber rings</v>
          </cell>
        </row>
      </sheetData>
      <sheetData sheetId="2"/>
      <sheetData sheetId="3"/>
      <sheetData sheetId="4"/>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ead"/>
      <sheetName val="Bitumen trunk"/>
      <sheetName val="Feeder"/>
      <sheetName val="R99 etc"/>
      <sheetName val="Trunk unpaved"/>
      <sheetName val="Sheet1"/>
      <sheetName val="Lead statement"/>
      <sheetName val="rdamdata"/>
      <sheetName val="data existing_do not delete"/>
      <sheetName val="leads"/>
      <sheetName val="maya"/>
      <sheetName val="Labour"/>
      <sheetName val="Plant &amp;  Machinery"/>
      <sheetName val="Material"/>
      <sheetName val="Data_Base"/>
      <sheetName val="HDPE"/>
      <sheetName val="DI"/>
      <sheetName val="pvc"/>
      <sheetName val="pvc_basic"/>
      <sheetName val="hdpe_basic"/>
      <sheetName val="C-data"/>
      <sheetName val="data"/>
      <sheetName val="Cover"/>
      <sheetName val="MRATES"/>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data existing_do not delete"/>
      <sheetName val="Lead"/>
      <sheetName val="HDPE"/>
      <sheetName val="DI"/>
      <sheetName val="pvc"/>
      <sheetName val="hdpe_basic"/>
      <sheetName val="pvc_basic"/>
      <sheetName val="Specification"/>
      <sheetName val="data_existing_do_not_delete"/>
      <sheetName val="data_existing_do_not_delete1"/>
      <sheetName val="Sheet1"/>
      <sheetName val="MRATES"/>
      <sheetName val="m"/>
      <sheetName val="leads"/>
      <sheetName val="Data"/>
      <sheetName val="C-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r"/>
      <sheetName val="Levels"/>
      <sheetName val="v"/>
      <sheetName val="HDPE"/>
      <sheetName val="DI"/>
      <sheetName val="pvc"/>
      <sheetName val="hdpe_basic"/>
      <sheetName val="pvc_basic"/>
      <sheetName val="m"/>
      <sheetName val="Specification"/>
      <sheetName val="CDdata_(2)"/>
      <sheetName val="cwaydata_(2)"/>
      <sheetName val="CDdata_(3)"/>
      <sheetName val="CDdata_(2)1"/>
      <sheetName val="cwaydata_(2)1"/>
      <sheetName val="CDdata_(3)1"/>
      <sheetName val="Lead"/>
      <sheetName val="0000000000000"/>
      <sheetName val="MRoad data"/>
      <sheetName val="data_sein"/>
      <sheetName val="RMR"/>
      <sheetName val="R_Det"/>
      <sheetName val="Road data"/>
      <sheetName val="leads"/>
    </sheetNames>
    <sheetDataSet>
      <sheetData sheetId="0"/>
      <sheetData sheetId="1" refreshError="1">
        <row r="6">
          <cell r="J6">
            <v>336.1</v>
          </cell>
        </row>
        <row r="7">
          <cell r="J7">
            <v>640.6</v>
          </cell>
        </row>
        <row r="8">
          <cell r="J8">
            <v>528.1</v>
          </cell>
        </row>
      </sheetData>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
      <sheetName val="com st PM"/>
      <sheetName val="GM"/>
      <sheetName val="comst GM"/>
      <sheetName val="eweljlt"/>
      <sheetName val="pvc_basic"/>
      <sheetName val="pvc"/>
      <sheetName val="hdpe_basic"/>
      <sheetName val="HDPE"/>
      <sheetName val="DI"/>
      <sheetName val="CI"/>
      <sheetName val="G.R.P"/>
      <sheetName val="sand"/>
      <sheetName val="stone"/>
      <sheetName val="com_st_PM"/>
      <sheetName val="comst_GM"/>
      <sheetName val="G_R_P"/>
      <sheetName val="Road Detail Est."/>
      <sheetName val="Road data"/>
      <sheetName val="rdamdata"/>
      <sheetName val="Material"/>
      <sheetName val="Labour"/>
      <sheetName val="DATA"/>
      <sheetName val="maya"/>
      <sheetName val="Lead statement"/>
      <sheetName val="v"/>
      <sheetName val="r"/>
      <sheetName val="quarry"/>
      <sheetName val="Sheet1"/>
      <sheetName val="leads"/>
      <sheetName val="SSR 2010-11 Rates"/>
      <sheetName val="com_st_PM1"/>
      <sheetName val="comst_GM1"/>
      <sheetName val="G_R_P1"/>
      <sheetName val="Road_Detail_Est_"/>
      <sheetName val="Road_data"/>
      <sheetName val="com_st_PM2"/>
      <sheetName val="comst_GM2"/>
      <sheetName val="G_R_P2"/>
      <sheetName val="Road_Detail_Est_1"/>
      <sheetName val="Road_data1"/>
      <sheetName val="SPT vs PHI"/>
      <sheetName val="LEAD"/>
      <sheetName val="detls"/>
      <sheetName val="#REF"/>
      <sheetName val="hdpe weights"/>
      <sheetName val="PVC weights"/>
      <sheetName val="index"/>
      <sheetName val="ssr-rates"/>
      <sheetName val="hdpe-rates"/>
      <sheetName val="pvc-rates"/>
      <sheetName val="lead-st"/>
      <sheetName val="Ward areas"/>
      <sheetName val="Zi-co"/>
      <sheetName val="com_st_PM5"/>
      <sheetName val="comst_GM5"/>
      <sheetName val="G_R_P5"/>
      <sheetName val="Road_Detail_Est_2"/>
      <sheetName val="Road_data2"/>
      <sheetName val="Lead_statement2"/>
      <sheetName val="com_st_PM3"/>
      <sheetName val="comst_GM3"/>
      <sheetName val="G_R_P3"/>
      <sheetName val="Lead_statement"/>
      <sheetName val="com_st_PM4"/>
      <sheetName val="comst_GM4"/>
      <sheetName val="G_R_P4"/>
      <sheetName val="Lead_statement1"/>
      <sheetName val="EDWise"/>
      <sheetName val="C.D.Abs.Est."/>
      <sheetName val="Specification report"/>
      <sheetName val="_x0000_V_x0000_O_x0000_I_x0000_L_x0000_S_x0000_I_x0000_N_x0000_G_x0000_R_x0000_A_x0000_M_x0000_._x0000_X_x0000_L_x0000_S_x0000_"/>
      <sheetName val=""/>
      <sheetName val="Nspt-smp-final-ORIGINAL"/>
      <sheetName val="Plant &amp;  Machinery"/>
      <sheetName val="C-data"/>
      <sheetName val="Cover"/>
      <sheetName val="m"/>
      <sheetName val="_x005f_x0000_V_x005f_x0000_O_x005f_x0000_I_x005f_x0000_"/>
      <sheetName val="wh_data"/>
      <sheetName val="CPHEEO"/>
      <sheetName val="wh_data_R"/>
      <sheetName val="input"/>
      <sheetName val="RMR"/>
      <sheetName val="coverpage"/>
      <sheetName val="R_Det"/>
      <sheetName val="_5wgdhabfinal00_01"/>
      <sheetName val="WATER-HAMMER"/>
      <sheetName val="DATA_PRG"/>
      <sheetName val="l"/>
      <sheetName val="Di_gate-HDPE"/>
      <sheetName val="0000000000000"/>
      <sheetName val="t_prsr"/>
      <sheetName val="wh"/>
      <sheetName val="MRATES"/>
      <sheetName val="bom"/>
      <sheetName val="Staff Acco."/>
      <sheetName val="COLUMN"/>
      <sheetName val="not req 3"/>
      <sheetName val="Leads Entry"/>
      <sheetName val="p&amp;m"/>
      <sheetName val="Rates-May-14"/>
      <sheetName val="data-WC"/>
      <sheetName val="?V?O?I?L?S?I?N?G?R?A?M?.?X?L?S?"/>
      <sheetName val="segments-details"/>
      <sheetName val="Datas"/>
      <sheetName val="Plant_&amp;__Machinery"/>
      <sheetName val="Sheet2"/>
      <sheetName val="HDPE-pipe-rates"/>
      <sheetName val="Sheet1_(2)"/>
      <sheetName val="int-Dia-hdpe"/>
      <sheetName val="habs-list"/>
      <sheetName val="pvc-pipe-rates"/>
      <sheetName val="PVC_dia"/>
      <sheetName val="int-Dia-pvc"/>
      <sheetName val="Work_sheet"/>
      <sheetName val="abs road"/>
      <sheetName val="Summary"/>
      <sheetName val="CC &amp; VC"/>
      <sheetName val="General"/>
      <sheetName val="_V_O_I_L_S_I_N_G_R_A_M_._X_L_S_"/>
      <sheetName val="AV-HDPE"/>
      <sheetName val="Estimate"/>
      <sheetName val="Data rough"/>
      <sheetName val="Rates"/>
      <sheetName val="hdpe_weights"/>
      <sheetName val="PVC_weights"/>
      <sheetName val="BWSCPlt"/>
      <sheetName val="DATA-BASE"/>
      <sheetName val="int-Dia"/>
      <sheetName val="mas_hab"/>
      <sheetName val="id"/>
      <sheetName val="PSC_REVISED"/>
      <sheetName val="DATA-ABSTRACT"/>
      <sheetName val="hdpe_weights2"/>
      <sheetName val="PVC_weights2"/>
      <sheetName val="hdpe_weights1"/>
      <sheetName val="PVC_weights1"/>
      <sheetName val="Plant_&amp;__Machinery1"/>
      <sheetName val="mlead"/>
      <sheetName val="PRECAST lightconc-II"/>
      <sheetName val="water-hammar-strenght"/>
      <sheetName val="road safety datas"/>
      <sheetName val="com_st_PM6"/>
      <sheetName val="comst_GM6"/>
      <sheetName val="G_R_P6"/>
      <sheetName val="Road_Detail_Est_3"/>
      <sheetName val="Road_data3"/>
      <sheetName val="Lead_statement3"/>
      <sheetName val="SPT_vs_PHI"/>
      <sheetName val="Ward_areas"/>
      <sheetName val="SSR_2010-11_Rates"/>
      <sheetName val="Leads_Entry"/>
      <sheetName val="Specification_report"/>
      <sheetName val="VOILSINGRAM_XLS"/>
      <sheetName val="?V?O?I?L?S?I?N?G?R?A?M?_?X?L?S?"/>
      <sheetName val="Staff_Acco_"/>
      <sheetName val="DATA SHEET"/>
      <sheetName val="MRMECADAMoad data"/>
      <sheetName val="Salient1"/>
      <sheetName val="overall"/>
      <sheetName val="Cat_Ser_load"/>
      <sheetName val="04REL"/>
      <sheetName val="MO EY"/>
      <sheetName val="MO CY"/>
      <sheetName val="Sept "/>
      <sheetName val="data existing_do not delete"/>
      <sheetName val="MRoad data"/>
      <sheetName val="VC rate"/>
      <sheetName val="dbl-airvalve-PVC"/>
      <sheetName val="airvalve(AC)"/>
      <sheetName val="DFjoints"/>
      <sheetName val="census91"/>
      <sheetName val="m1"/>
      <sheetName val="Detailed"/>
      <sheetName val="_x005f_x0000_V_x005f_x0000_O_x005f_x0000_I_x000_2"/>
      <sheetName val="dlvoid"/>
      <sheetName val="Data-ELSR"/>
      <sheetName val="Levels"/>
      <sheetName val="VOILSINGRAM.XLS"/>
      <sheetName val="Bitumen trunk"/>
      <sheetName val="Feeder"/>
      <sheetName val="R99 etc"/>
      <sheetName val="Trunk unpaved"/>
      <sheetName val="iocount"/>
      <sheetName val="Main Sheet"/>
      <sheetName val="ABS"/>
      <sheetName val="Voucher"/>
      <sheetName val="BHANDUP"/>
      <sheetName val="Intro"/>
      <sheetName val="hdpe-int-Dia"/>
      <sheetName val="E-Table"/>
      <sheetName val="pvc-int-Dia"/>
      <sheetName val="SSR 2014-15 Rates"/>
      <sheetName val="Specification Repoer CC"/>
      <sheetName val="bar bending"/>
      <sheetName val="_V_O_I_L_S_I_N_G_R_A_M___X_L_S_"/>
      <sheetName val="_x005f_x005f_x005f_x0000_V_x005f_x005f_x005f_x0000_O_x0"/>
      <sheetName val="_x0000_V_x0000_O_x0000_I_x0000_"/>
      <sheetName val="Suppl-data"/>
      <sheetName val="GF SB Ok "/>
      <sheetName val="final abstract"/>
      <sheetName val="PM&amp;GM"/>
      <sheetName val="AV-PVC"/>
      <sheetName val="DIgate_PVC "/>
      <sheetName val="DI gate-DI"/>
      <sheetName val="AV-BWSC&amp;MS"/>
      <sheetName val="AV_AC"/>
      <sheetName val="AV-DI"/>
      <sheetName val="di_Gate_AC"/>
      <sheetName val="Digate-BWSCP-MS"/>
      <sheetName val="DI_gate_di"/>
      <sheetName val="scour-DI-CI"/>
      <sheetName val="scour-pvc-hdpe-psc-bwsc"/>
      <sheetName val="AC"/>
      <sheetName val="pumping main"/>
      <sheetName val="hdpe_weights3"/>
      <sheetName val="PVC_weights3"/>
      <sheetName val="Data_rough"/>
      <sheetName val="not_req_3"/>
      <sheetName val="CC_&amp;_VC"/>
      <sheetName val="MRoad_data"/>
      <sheetName val="VC_rate"/>
      <sheetName val="data_existing_do_not_delete"/>
      <sheetName val="Lookup"/>
      <sheetName val="Lead statement ss5"/>
      <sheetName val="1000 (1V)"/>
      <sheetName val="ANAL"/>
      <sheetName val="DREV"/>
      <sheetName val="CREV"/>
      <sheetName val="Drain Est (2)"/>
      <sheetName val="SPECI (2)"/>
      <sheetName val="11.Habitations"/>
      <sheetName val="01"/>
      <sheetName val="Prjt"/>
      <sheetName val="BTR"/>
      <sheetName val="Line"/>
      <sheetName val="Usage"/>
      <sheetName val="Common "/>
      <sheetName val="civ data"/>
      <sheetName val="CONST"/>
      <sheetName val="VOI"/>
      <sheetName val="FINAL DATA"/>
      <sheetName val="Factory_rates"/>
      <sheetName val="Specification"/>
      <sheetName val="Data_Base"/>
      <sheetName val="Data.F8.BTR"/>
      <sheetName val="MASTER"/>
      <sheetName val="SAL_MARCH2011"/>
      <sheetName val="BASIC DATA"/>
      <sheetName val="PIPES BASIC RATES"/>
      <sheetName val="BACK BONE"/>
      <sheetName val="BUILDING ITEMS"/>
      <sheetName val="RCC S.S PIPES NP CLASS"/>
      <sheetName val="RCC S.S PR CLASS"/>
      <sheetName val="clvrt_data"/>
      <sheetName val="SUMP1420KL@HW"/>
      <sheetName val="Boppudi data sheet "/>
      <sheetName val="Part-A"/>
      <sheetName val="Working Estimate"/>
      <sheetName val="other rates"/>
      <sheetName val="_x0000_V_x0000_O_x0000_I_x000_2"/>
      <sheetName val="Sheet5"/>
      <sheetName val="VOI_x000_2"/>
    </sheetNames>
    <sheetDataSet>
      <sheetData sheetId="0"/>
      <sheetData sheetId="1"/>
      <sheetData sheetId="2"/>
      <sheetData sheetId="3"/>
      <sheetData sheetId="4" refreshError="1"/>
      <sheetData sheetId="5" refreshError="1">
        <row r="14">
          <cell r="G14">
            <v>35.35</v>
          </cell>
        </row>
        <row r="15">
          <cell r="G15">
            <v>49.78</v>
          </cell>
        </row>
        <row r="16">
          <cell r="G16">
            <v>72</v>
          </cell>
        </row>
        <row r="17">
          <cell r="G17">
            <v>93.9</v>
          </cell>
        </row>
        <row r="18">
          <cell r="G18">
            <v>117.01</v>
          </cell>
        </row>
        <row r="19">
          <cell r="G19">
            <v>154.61000000000001</v>
          </cell>
        </row>
        <row r="20">
          <cell r="G20">
            <v>197.16</v>
          </cell>
        </row>
        <row r="27">
          <cell r="G27">
            <v>35.159999999999997</v>
          </cell>
        </row>
        <row r="28">
          <cell r="G28">
            <v>49.04</v>
          </cell>
        </row>
        <row r="29">
          <cell r="G29">
            <v>70.27</v>
          </cell>
        </row>
        <row r="30">
          <cell r="G30">
            <v>102</v>
          </cell>
        </row>
        <row r="31">
          <cell r="G31">
            <v>128.19</v>
          </cell>
        </row>
        <row r="32">
          <cell r="G32">
            <v>167.11</v>
          </cell>
        </row>
        <row r="33">
          <cell r="G33">
            <v>217.34</v>
          </cell>
        </row>
        <row r="34">
          <cell r="G34">
            <v>281.33999999999997</v>
          </cell>
        </row>
        <row r="35">
          <cell r="G35">
            <v>340.32</v>
          </cell>
        </row>
        <row r="41">
          <cell r="G41">
            <v>54.3</v>
          </cell>
        </row>
        <row r="42">
          <cell r="G42">
            <v>77.55</v>
          </cell>
        </row>
        <row r="44">
          <cell r="G44">
            <v>165.03</v>
          </cell>
        </row>
        <row r="45">
          <cell r="G45">
            <v>216.24</v>
          </cell>
        </row>
        <row r="46">
          <cell r="G46">
            <v>265.97000000000003</v>
          </cell>
        </row>
      </sheetData>
      <sheetData sheetId="6" refreshError="1">
        <row r="31">
          <cell r="D31">
            <v>91.08</v>
          </cell>
          <cell r="E31">
            <v>107.35</v>
          </cell>
          <cell r="F31">
            <v>133.26</v>
          </cell>
          <cell r="G31">
            <v>158.58000000000001</v>
          </cell>
          <cell r="H31">
            <v>185.06</v>
          </cell>
          <cell r="I31">
            <v>236.46</v>
          </cell>
          <cell r="J31">
            <v>285.23</v>
          </cell>
        </row>
        <row r="46">
          <cell r="C46">
            <v>90.35</v>
          </cell>
          <cell r="D46">
            <v>106.67</v>
          </cell>
          <cell r="E46">
            <v>130.63999999999999</v>
          </cell>
          <cell r="F46">
            <v>167.37</v>
          </cell>
          <cell r="G46">
            <v>197.57</v>
          </cell>
          <cell r="H46">
            <v>242.04</v>
          </cell>
          <cell r="I46">
            <v>307.83</v>
          </cell>
          <cell r="J46">
            <v>380.99</v>
          </cell>
          <cell r="K46">
            <v>448.54</v>
          </cell>
        </row>
        <row r="61">
          <cell r="C61">
            <v>112.12</v>
          </cell>
          <cell r="D61">
            <v>135.81</v>
          </cell>
          <cell r="E61">
            <v>171.19</v>
          </cell>
          <cell r="F61">
            <v>232.15</v>
          </cell>
          <cell r="H61">
            <v>343.32</v>
          </cell>
        </row>
      </sheetData>
      <sheetData sheetId="7" refreshError="1">
        <row r="14">
          <cell r="G14">
            <v>40.78</v>
          </cell>
        </row>
        <row r="37">
          <cell r="G37">
            <v>730.74</v>
          </cell>
        </row>
        <row r="38">
          <cell r="G38">
            <v>899.42</v>
          </cell>
        </row>
        <row r="39">
          <cell r="G39">
            <v>1127.6099999999999</v>
          </cell>
        </row>
        <row r="40">
          <cell r="G40">
            <v>1430.04</v>
          </cell>
        </row>
      </sheetData>
      <sheetData sheetId="8" refreshError="1">
        <row r="16">
          <cell r="C16">
            <v>73.2</v>
          </cell>
        </row>
        <row r="30">
          <cell r="L30">
            <v>887.49</v>
          </cell>
          <cell r="M30">
            <v>1081.68</v>
          </cell>
          <cell r="N30">
            <v>1343.94</v>
          </cell>
          <cell r="O30">
            <v>1690.77</v>
          </cell>
        </row>
      </sheetData>
      <sheetData sheetId="9" refreshError="1">
        <row r="37">
          <cell r="C37">
            <v>678.83</v>
          </cell>
          <cell r="D37">
            <v>960.38</v>
          </cell>
          <cell r="F37">
            <v>1844.87</v>
          </cell>
          <cell r="G37">
            <v>2369.41</v>
          </cell>
        </row>
      </sheetData>
      <sheetData sheetId="10"/>
      <sheetData sheetId="11"/>
      <sheetData sheetId="12" refreshError="1"/>
      <sheetData sheetId="13" refreshError="1"/>
      <sheetData sheetId="14"/>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refreshError="1"/>
      <sheetData sheetId="75" refreshError="1"/>
      <sheetData sheetId="76" refreshError="1"/>
      <sheetData sheetId="77" refreshError="1"/>
      <sheetData sheetId="78" refreshError="1"/>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sheetData sheetId="126" refreshError="1"/>
      <sheetData sheetId="127" refreshError="1"/>
      <sheetData sheetId="128" refreshError="1"/>
      <sheetData sheetId="129"/>
      <sheetData sheetId="130"/>
      <sheetData sheetId="131" refreshError="1"/>
      <sheetData sheetId="132"/>
      <sheetData sheetId="133"/>
      <sheetData sheetId="134"/>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0000000000000"/>
      <sheetName val="Abstrct "/>
      <sheetName val="Abstrct  CD works"/>
      <sheetName val="est"/>
      <sheetName val="Quarry"/>
      <sheetName val="Lead"/>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Fie,d Data"/>
      <sheetName val="r"/>
      <sheetName val="Estimate "/>
      <sheetName val="Levels"/>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s"/>
      <sheetName val="Data.F8.BTR"/>
      <sheetName val="hdpe-rates"/>
      <sheetName val="hdpe weights"/>
      <sheetName val="ssr-rates"/>
      <sheetName val="pvc-rates"/>
      <sheetName val="PVC weights"/>
      <sheetName val="Class IV Qtr. Ele"/>
      <sheetName val="HDPE-pipe-rates"/>
      <sheetName val="pvc-pipe-rates"/>
      <sheetName val="Plant &amp;  Machinery"/>
      <sheetName val="Labour"/>
      <sheetName val="Material"/>
      <sheetName val="MRATES"/>
      <sheetName val="DATA_ENTRY"/>
      <sheetName val="BTLeads"/>
      <sheetName val="RMR"/>
      <sheetName val="GF SB Ok "/>
      <sheetName val="data existing_do not delete"/>
      <sheetName val="Sheet9"/>
      <sheetName val="GN_ST_10"/>
      <sheetName val="l"/>
      <sheetName val="rdamdata"/>
      <sheetName val="HDPE"/>
      <sheetName val="DI"/>
      <sheetName val="pvc"/>
      <sheetName val="hdpe_basic"/>
      <sheetName val="pvc_basic"/>
      <sheetName val="final abstract"/>
      <sheetName val="Specification report"/>
      <sheetName val="maya"/>
      <sheetName val="coverpage"/>
      <sheetName val="R_Det"/>
      <sheetName val="Road data"/>
      <sheetName val="PRECAST lightconc-II"/>
      <sheetName val="sectorwise"/>
      <sheetName val="C-data"/>
      <sheetName val="GEN-ABS Del"/>
      <sheetName val="LEAD S 10-11"/>
      <sheetName val="Input"/>
      <sheetName val="mlead"/>
      <sheetName val="abs road"/>
      <sheetName val="cert"/>
      <sheetName val="Lead  RATES"/>
      <sheetName val="Boq"/>
      <sheetName val="TBAL9697 -group wise  sdpl"/>
      <sheetName val="lead-st"/>
      <sheetName val="PRICE BID"/>
      <sheetName val="other rates"/>
      <sheetName val="v"/>
      <sheetName val="Input Sheet"/>
      <sheetName val="cover page"/>
      <sheetName val="Sheet2"/>
      <sheetName val="Specification Repoer"/>
      <sheetName val="DETAILED ESTIMATE (2)"/>
      <sheetName val="Data (2)"/>
      <sheetName val="DETAILED ESTIMATE"/>
      <sheetName val="detailed dt22.10.2014"/>
      <sheetName val="PSet(1Ph)"/>
      <sheetName val="comparative"/>
      <sheetName val="seigniorage"/>
      <sheetName val="electrification"/>
      <sheetName val="septic tank"/>
      <sheetName val="ELEC datas"/>
      <sheetName val="san data"/>
      <sheetName val="SEIGNORAGE"/>
      <sheetName val="convey"/>
      <sheetName val="SCHEDULE."/>
      <sheetName val="Est (2)"/>
      <sheetName val="report"/>
      <sheetName val="schedule"/>
      <sheetName val="Data_Bit_I"/>
      <sheetName val="SSR 2010-11 Rates"/>
      <sheetName val="p&amp;m"/>
      <sheetName val="Data_Base"/>
      <sheetName val="Factory_rates"/>
      <sheetName val="DATA-BASE"/>
      <sheetName val="Plant_&amp;__Machinery"/>
      <sheetName val="DATA-ABSTRACT"/>
      <sheetName val="Bridge Data 2005-06"/>
      <sheetName val="sup dat"/>
      <sheetName val="Common "/>
      <sheetName val="Nspt-smp-final-ORIGINAL"/>
      <sheetName val="Work_sheet"/>
      <sheetName val="Sheet1 (2)"/>
      <sheetName val="GN-ST-10"/>
      <sheetName val="habs-list"/>
      <sheetName val="nodes"/>
      <sheetName val="in Put sheet"/>
      <sheetName val="Part-A"/>
      <sheetName val="Rates2"/>
      <sheetName val="clvrt_data"/>
      <sheetName val="Bitumen trunk"/>
      <sheetName val="R99 etc"/>
      <sheetName val="Trunk unpaved"/>
      <sheetName val="mas_hab"/>
      <sheetName val="Plant_㫨__Machinery"/>
      <sheetName val="Plant 㫨  Machinery"/>
      <sheetName val="Rates"/>
      <sheetName val="Usage"/>
      <sheetName val="General"/>
      <sheetName val="CD_Data"/>
      <sheetName val="sch"/>
      <sheetName val="Conv. 13-14"/>
      <sheetName val="BTR"/>
      <sheetName val="Line"/>
      <sheetName val="segments-details"/>
      <sheetName val="int-Dia-hdpe"/>
      <sheetName val="int-Dia-pvc"/>
      <sheetName val="Feeder"/>
      <sheetName val="CI"/>
      <sheetName val="Proj info- dump1"/>
      <sheetName val="PR-houdump"/>
      <sheetName val="DATA_PRG"/>
      <sheetName val="Road Detail Est."/>
      <sheetName val="id"/>
      <sheetName val="_5wgdhabfinal00_01"/>
      <sheetName val="11.Habitations"/>
      <sheetName val="Cover"/>
      <sheetName val="Variables"/>
      <sheetName val="ESTIMATE"/>
      <sheetName val="leads-11-12"/>
      <sheetName val="PVC_dia"/>
      <sheetName val="Sketch"/>
      <sheetName val="Gen Abs"/>
      <sheetName val="Conveayance charges"/>
      <sheetName val="Conveyance"/>
      <sheetName val="Hire"/>
      <sheetName val="ewst"/>
      <sheetName val="Rates SSR 2008-09"/>
      <sheetName val="GA"/>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Fie,d_Data"/>
      <sheetName val="Estimate_"/>
      <sheetName val="final_abstract"/>
      <sheetName val="c.d.abs.est."/>
      <sheetName val="c.d.data (morth)"/>
      <sheetName val="rd.det.est"/>
      <sheetName val="rd.data"/>
      <sheetName val="mlead "/>
      <sheetName val="data-WC"/>
      <sheetName val="cover (2)"/>
      <sheetName val="index"/>
      <sheetName val="Rate"/>
      <sheetName val="Legal Risk Analysis"/>
      <sheetName val="Staff Acco."/>
      <sheetName val="VIWSCo1"/>
      <sheetName val="conc-foot-gradeslab"/>
      <sheetName val="Leadstatement_"/>
      <sheetName val="COR_EST"/>
      <sheetName val="Abstrct-Part_A"/>
      <sheetName val="TBAL9697_-group_wise__sdpl"/>
      <sheetName val="Data_F8_BTR"/>
      <sheetName val="hdpe_weights"/>
      <sheetName val="PVC_weights"/>
      <sheetName val="Class_IV_Qtr__Ele"/>
      <sheetName val="GF_SB_Ok_"/>
      <sheetName val="data_existing_do_not_delete"/>
      <sheetName val="Specification_report"/>
      <sheetName val="Road_data"/>
      <sheetName val="GEN-ABS_Del"/>
      <sheetName val="LEAD_S_10-11"/>
      <sheetName val="abs_road"/>
      <sheetName val="Lead__RATES"/>
      <sheetName val="PRECAST_lightconc-II"/>
      <sheetName val="Input_Sheet"/>
      <sheetName val="cover_page"/>
      <sheetName val="Specification_Repoer"/>
      <sheetName val="DETAILED_ESTIMATE_(2)"/>
      <sheetName val="Data_(2)"/>
      <sheetName val="DETAILED_ESTIMATE"/>
      <sheetName val="detailed_dt22_10_2014"/>
      <sheetName val="septic_tank"/>
      <sheetName val="ELEC_datas"/>
      <sheetName val="san_data"/>
      <sheetName val="SCHEDULE_"/>
      <sheetName val="Est_(2)"/>
      <sheetName val="mtc esti"/>
      <sheetName val="Data chokanpally"/>
      <sheetName val="Data o"/>
      <sheetName val="Ellis &amp; WS&amp;S"/>
      <sheetName val="Drip mould &amp; Elevation"/>
      <sheetName val="Trussess"/>
      <sheetName val="well"/>
      <sheetName val="Rate Analysis"/>
      <sheetName val="detls"/>
      <sheetName val="MRoad data"/>
      <sheetName val="PMAY DATA 2016-17"/>
      <sheetName val="Final Status as on 15.09.2021"/>
      <sheetName val="12"/>
      <sheetName val=" Targets Homes site"/>
      <sheetName val="Habcodes"/>
      <sheetName val="SPT vs PHI"/>
      <sheetName val="BLOCK-A (MEA.SHEET)"/>
      <sheetName val="MRMECADAMoad data"/>
      <sheetName val="Road data-TDR"/>
      <sheetName val="TS memo"/>
      <sheetName val="wh_data_R"/>
      <sheetName val="EDWise"/>
      <sheetName val="Lead statement ss5"/>
      <sheetName val="WATER-HAMMER"/>
      <sheetName val="leads-c"/>
      <sheetName val="Improvements"/>
      <sheetName val="Labour &amp; Plant"/>
      <sheetName val="BM-HOOP"/>
      <sheetName val="Lookup"/>
      <sheetName val="t_prsr"/>
      <sheetName val="wh"/>
      <sheetName val="SSR 2014-15 Rates"/>
      <sheetName val="water-hammar-strenght"/>
      <sheetName val="BWSCPlt"/>
      <sheetName val="G.R.P"/>
      <sheetName val="PSC REVISED"/>
      <sheetName val="PS Data"/>
      <sheetName val="GP_Hab"/>
      <sheetName val="NameInput"/>
      <sheetName val="Rates InPut SSR"/>
      <sheetName val="#REF"/>
      <sheetName val="bricks"/>
      <sheetName val="wh_data"/>
      <sheetName val="CPHEEO"/>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der"/>
      <sheetName val="Trunk unpaved"/>
      <sheetName val="R99 etc"/>
      <sheetName val="Bitumen trunk"/>
      <sheetName val="paved"/>
      <sheetName val="defects"/>
      <sheetName val="Labour"/>
      <sheetName val="Material"/>
      <sheetName val="rdamdata"/>
      <sheetName val="v"/>
      <sheetName val="r"/>
      <sheetName val="lead-st"/>
      <sheetName val="wh_data_R"/>
      <sheetName val="data"/>
      <sheetName val="Trunk_unpaved"/>
      <sheetName val="R99_etc"/>
      <sheetName val="Bitumen_trunk"/>
      <sheetName val="LEAD"/>
      <sheetName val="m"/>
      <sheetName val="Leads"/>
      <sheetName val="Trunk_unpaved1"/>
      <sheetName val="R99_etc1"/>
      <sheetName val="Bitumen_trunk1"/>
      <sheetName val="Trunk_unpaved2"/>
      <sheetName val="R99_etc2"/>
      <sheetName val="Bitumen_trunk2"/>
      <sheetName val="Trunk_unpaved3"/>
      <sheetName val="R99_etc3"/>
      <sheetName val="Bitumen_trunk3"/>
      <sheetName val="Sheet1"/>
      <sheetName val="HDPE"/>
      <sheetName val="DI"/>
      <sheetName val="pvc"/>
      <sheetName val="coverpage"/>
      <sheetName val="DATA-BASE"/>
      <sheetName val="Sheet2"/>
      <sheetName val="Plant_&amp;__Machinery"/>
      <sheetName val="sectorwise"/>
      <sheetName val="detls"/>
      <sheetName val="hdpe_weights"/>
      <sheetName val="cover_(2)"/>
      <sheetName val="Levels"/>
      <sheetName val="Plant_&amp;__Machinery2"/>
      <sheetName val="t_prsr"/>
      <sheetName val="PVC_weights"/>
      <sheetName val="Road_data"/>
      <sheetName val="ssr-rates"/>
      <sheetName val="RMR"/>
      <sheetName val="l"/>
      <sheetName val="DATA-ABSTRACT"/>
      <sheetName val="wh"/>
      <sheetName val="hdpe_basic"/>
      <sheetName val="pvc_basic"/>
      <sheetName val="0000000000000"/>
      <sheetName val="index"/>
      <sheetName val="Estimate "/>
      <sheetName val="GROUND FLOOR"/>
      <sheetName val="Abs_Road"/>
      <sheetName val="SUMP1420KL@HW"/>
      <sheetName val="mlead"/>
      <sheetName val="abs road"/>
      <sheetName val="Road data"/>
      <sheetName val="R_Det"/>
      <sheetName val="Class IV Qtr. Ele"/>
      <sheetName val="Cover"/>
      <sheetName val="Abs"/>
      <sheetName val="wh_data"/>
      <sheetName val="CPHEEO"/>
      <sheetName val="input"/>
      <sheetName val="Data.F8.BTR"/>
      <sheetName val="id"/>
      <sheetName val="Lead statement"/>
      <sheetName val="MRATES"/>
      <sheetName val="m1"/>
      <sheetName val="Road Detail Est."/>
      <sheetName val="quarry"/>
      <sheetName val="pop"/>
      <sheetName val="Rates SSR 2008-09"/>
      <sheetName val="bom"/>
      <sheetName val="Trunk_unpaved4"/>
      <sheetName val="R99_etc4"/>
      <sheetName val="Bitumen_trunk4"/>
      <sheetName val="Estimate_"/>
      <sheetName val="GROUND_FLOOR"/>
      <sheetName val="Road_data1"/>
      <sheetName val="Trunk_unpaved5"/>
      <sheetName val="R99_etc5"/>
      <sheetName val="Bitumen_trunk5"/>
      <sheetName val="Estimate_1"/>
      <sheetName val="GROUND_FLOOR1"/>
      <sheetName val="Road_data2"/>
      <sheetName val="C.D.Abs.Est."/>
      <sheetName val="Nspt-smp-final-ORIGINAL"/>
      <sheetName val="Lead Sheet1"/>
      <sheetName val="2ABC R+U_Sector_wise_2008_09"/>
      <sheetName val="water-hammar-strenght"/>
      <sheetName val="Data_Renuals"/>
      <sheetName val="maya"/>
      <sheetName val="Specification report"/>
      <sheetName val="(Road-Project)"/>
      <sheetName val="Plant &amp;  Machinery"/>
      <sheetName val="Habcodes"/>
      <sheetName val="MRMECADAMoad data"/>
      <sheetName val="Data_Base"/>
      <sheetName val="Factory_rates"/>
      <sheetName val="Specification"/>
      <sheetName val="int-Dia-hdpe"/>
      <sheetName val="int-Dia-pvc"/>
      <sheetName val="AC"/>
      <sheetName val="AV-BWSC&amp;MS"/>
      <sheetName val="AV_AC"/>
      <sheetName val="AV-DI"/>
      <sheetName val="AV-HDPE"/>
      <sheetName val="di_Gate_AC"/>
      <sheetName val="Digate-BWSCP-MS"/>
      <sheetName val="DI_gate_di"/>
      <sheetName val="Di_gate-HDPE"/>
      <sheetName val="scour-DI-CI"/>
      <sheetName val="scour-pvc-hdpe-psc-bwsc"/>
      <sheetName val="pumping main"/>
      <sheetName val="_5wgdhabfinal00_01"/>
      <sheetName val="hdpe weights"/>
      <sheetName val="PVC weights"/>
      <sheetName val="Analysis"/>
      <sheetName val="Sheet9"/>
      <sheetName val="GM&amp;PM WE1 EST"/>
      <sheetName val="airvalve-AC PN 1.60"/>
      <sheetName val="AV_GRP ms bwsc"/>
      <sheetName val="BWSCP"/>
      <sheetName val="Soft-sluice-AC,GRP PN 1.6"/>
      <sheetName val="soft-sluice-BWSC-MS"/>
      <sheetName val="DI sluice valve"/>
      <sheetName val="Gravity Main-Jukkal"/>
      <sheetName val="DATA_PRG"/>
      <sheetName val="dbl-airvalve-HDPE"/>
      <sheetName val="dbl-airvalve-PVC"/>
      <sheetName val="scour-DI"/>
      <sheetName val="soft sluice -HDPE"/>
      <sheetName val="soft-PVC"/>
      <sheetName val="DI-kintc air valve-DI"/>
      <sheetName val="GM&amp;PM EST- final "/>
      <sheetName val="K.AV-HDPE"/>
      <sheetName val="CI-scour-pvc-hdpe-psc-bwsc"/>
      <sheetName val="soft-HDPE"/>
      <sheetName val="DI-AV-DI-final"/>
      <sheetName val="DI-AV-HDPE- Final "/>
      <sheetName val="DI- Final"/>
      <sheetName val="DI_scour-DI-final"/>
      <sheetName val="DI_scour-pvc-hdpe-psc-bwsc"/>
      <sheetName val="DI SV on DI-final "/>
      <sheetName val="DI Sluice_HDPE"/>
      <sheetName val="HDPE-Final "/>
      <sheetName val="PVC_dia"/>
      <sheetName val="JACKWELL"/>
      <sheetName val="data existing_do not delete"/>
      <sheetName val="hdpe-rates"/>
      <sheetName val="pvc-rates"/>
      <sheetName val="final abstract"/>
      <sheetName val="Sheet3"/>
      <sheetName val="MRoad data"/>
      <sheetName val="civ data"/>
      <sheetName val="bundqty"/>
      <sheetName val="Bridge Data 2005-06"/>
      <sheetName val="bricks"/>
      <sheetName val="Works"/>
      <sheetName val="General"/>
      <sheetName val="PM&amp;GM"/>
      <sheetName val="AV-PVC"/>
      <sheetName val="DI gate-DI"/>
      <sheetName val="DIgate_PVC "/>
      <sheetName val="Rates"/>
      <sheetName val="Leads Entry"/>
      <sheetName val="SSR 2010-11 Rates"/>
      <sheetName val="Open"/>
      <sheetName val="Boq"/>
      <sheetName val="Design"/>
      <sheetName val="p&amp;m"/>
      <sheetName val="C-data"/>
      <sheetName val="BALAN1"/>
      <sheetName val="GM&amp;PM EST"/>
      <sheetName val="D2_CO"/>
      <sheetName val="Basicrates"/>
      <sheetName val="P "/>
      <sheetName val="AE Water Supply"/>
      <sheetName val="B A"/>
      <sheetName val="PIPES BASIC RATES"/>
      <sheetName val="BASIC DATA"/>
      <sheetName val="BACK BONE"/>
      <sheetName val="BUILDING ITEMS"/>
      <sheetName val="RCC S.S PIPES NP CLASS"/>
      <sheetName val="RCC S.S PR CLASS"/>
      <sheetName val="Grand Abstract  (3)"/>
      <sheetName val="Bridges"/>
      <sheetName val="CBF (2)"/>
      <sheetName val="555555555555555555555555CBF BC "/>
      <sheetName val="CBF SC"/>
      <sheetName val="SDF 2016-17"/>
      <sheetName val="Fisheries Comminuty Halls"/>
      <sheetName val="MPLADS "/>
      <sheetName val="333333333333333333MPP Buildings"/>
      <sheetName val="RGPSA proforma"/>
      <sheetName val="22222222222CRR 2017-18 proforma"/>
      <sheetName val="CI"/>
      <sheetName val="G.R.P"/>
      <sheetName val="PSC REVISED"/>
      <sheetName val="Detail"/>
      <sheetName val="IO List"/>
      <sheetName val="Mp-team 1"/>
      <sheetName val="Analy"/>
      <sheetName val="well"/>
      <sheetName val="Class_IV_Qtr__Ele"/>
      <sheetName val="Data_F8_BTR"/>
      <sheetName val="Lead_statement"/>
      <sheetName val="C_D_Abs_Est_"/>
      <sheetName val="Rates_SSR_2008-09"/>
      <sheetName val="Specification_report"/>
      <sheetName val="2ABC_R+U_Sector_wise_2008_09"/>
      <sheetName val="Road_Detail_Est_"/>
      <sheetName val="MRoad_data"/>
      <sheetName val="pumping_main"/>
      <sheetName val="GM&amp;PM_EST-_final_"/>
      <sheetName val="K_AV-HDPE"/>
      <sheetName val="DI-AV-HDPE-_Final_"/>
      <sheetName val="DI-_Final"/>
      <sheetName val="DI_SV_on_DI-final_"/>
      <sheetName val="DI_Sluice_HDPE"/>
      <sheetName val="HDPE-Final_"/>
      <sheetName val="hdpe_weights1"/>
      <sheetName val="PVC_weights1"/>
      <sheetName val="BTR"/>
      <sheetName val="Process"/>
      <sheetName val="final data"/>
      <sheetName val="nodes"/>
      <sheetName val="int-Dia"/>
      <sheetName val="habs-list"/>
      <sheetName val="JAWAHAR-hyd-original"/>
      <sheetName val="data-WC"/>
      <sheetName val="PUMP_DATA"/>
      <sheetName val="Abstract of Wargal"/>
      <sheetName val="Sorted"/>
      <sheetName val="agl-pump-sets"/>
      <sheetName val="EG"/>
      <sheetName val="pump-sets(AI)"/>
      <sheetName val="per-capita"/>
      <sheetName val="towns&amp;villages"/>
      <sheetName val="A"/>
      <sheetName val="zone-2"/>
      <sheetName val="Discom Details"/>
      <sheetName val="Co"/>
      <sheetName val="Basic_Details"/>
      <sheetName val="Qty_Input"/>
      <sheetName val="Rates_Input"/>
      <sheetName val="pt-cw"/>
      <sheetName val="Basis"/>
      <sheetName val="DIgate_PVC"/>
      <sheetName val="MS "/>
      <sheetName val="Line estimates"/>
      <sheetName val="est"/>
      <sheetName val="1v_1000_PC"/>
      <sheetName val="CD abs"/>
      <sheetName val="2v_1000_PC"/>
      <sheetName val="GenAbst"/>
      <sheetName val="Road-furniture"/>
      <sheetName val="1v_600_PC"/>
      <sheetName val="Retaining-wall"/>
      <sheetName val="6v_1000_RDVENTS"/>
      <sheetName val="road est"/>
      <sheetName val="mas_hab"/>
      <sheetName val="Detail In Door Stad"/>
      <sheetName val="MTC-estimate"/>
      <sheetName val="Gen Abs"/>
      <sheetName val="other rates"/>
      <sheetName val="Trunk Main"/>
      <sheetName val="GN-ST-10"/>
      <sheetName val="PRECAST lightconc-II"/>
      <sheetName val="zone-8"/>
      <sheetName val="MHNO_LEV"/>
      <sheetName val="HS 30.04.2015.Final"/>
      <sheetName val="Bed Class"/>
      <sheetName val="Cd"/>
      <sheetName val="SPT vs PHI"/>
      <sheetName val="co_5"/>
      <sheetName val="DATA SHEET"/>
      <sheetName val="Sheet5"/>
      <sheetName val="CAT_5"/>
      <sheetName val="MEXICO-C"/>
      <sheetName val="HDPE-pipe-rates"/>
      <sheetName val="pvc-pipe-rates"/>
      <sheetName val="CIV INV&amp;EXP"/>
      <sheetName val="PH data"/>
      <sheetName val="maing1"/>
      <sheetName val="Fee Rate Summary"/>
      <sheetName val="dist dump"/>
      <sheetName val="Addl.40"/>
      <sheetName val="distri Pipe line "/>
      <sheetName val="new"/>
      <sheetName val="Lead statement ss5"/>
      <sheetName val="TS memo"/>
      <sheetName val="economic PM"/>
      <sheetName val="ewst"/>
      <sheetName val="PROCTOR"/>
      <sheetName val="SSR 2014-15 Rates"/>
      <sheetName val="P,Stand posts "/>
      <sheetName val="CC2 (1)"/>
      <sheetName val="CC2(2A)"/>
      <sheetName val="CC2 (3)"/>
      <sheetName val="CC2(4)"/>
      <sheetName val="CC2(5)"/>
      <sheetName val="CC2(6)"/>
      <sheetName val="CC2(A)"/>
      <sheetName val="CC 2 (B)"/>
      <sheetName val="CC 2(C)"/>
      <sheetName val="CC 2(D)"/>
      <sheetName val="CC 2(E)"/>
      <sheetName val="CC 2(F)"/>
      <sheetName val="CC (G)"/>
      <sheetName val="CC4"/>
      <sheetName val="SEig "/>
      <sheetName val="SubAnalysis"/>
      <sheetName val="not req 3"/>
      <sheetName val="Rate Analysis"/>
      <sheetName val="sand"/>
      <sheetName val="stone"/>
      <sheetName val="TOP SLAB-beams"/>
      <sheetName val="Common "/>
      <sheetName val="Conveayance charges"/>
      <sheetName val="Conveyance"/>
      <sheetName val="VALV"/>
      <sheetName val="Usage"/>
    </sheetNames>
    <sheetDataSet>
      <sheetData sheetId="0" refreshError="1">
        <row r="1">
          <cell r="A1" t="str">
            <v>Table A5 - Feeder Road Sections</v>
          </cell>
          <cell r="B1">
            <v>0</v>
          </cell>
          <cell r="C1">
            <v>0</v>
          </cell>
          <cell r="D1">
            <v>0</v>
          </cell>
          <cell r="E1" t="str">
            <v>RS 722</v>
          </cell>
          <cell r="F1">
            <v>544</v>
          </cell>
          <cell r="G1" t="str">
            <v>S</v>
          </cell>
          <cell r="H1" t="str">
            <v>F</v>
          </cell>
          <cell r="I1" t="str">
            <v>Shire North TC - Kasangale (junction S139)</v>
          </cell>
          <cell r="J1" t="str">
            <v>T400</v>
          </cell>
          <cell r="K1">
            <v>4</v>
          </cell>
          <cell r="L1">
            <v>10.199999999999999</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Location comments</v>
          </cell>
        </row>
        <row r="3">
          <cell r="A3" t="str">
            <v>RS 443</v>
          </cell>
          <cell r="B3">
            <v>265</v>
          </cell>
          <cell r="C3" t="str">
            <v>N</v>
          </cell>
          <cell r="D3" t="str">
            <v>F</v>
          </cell>
          <cell r="E3" t="str">
            <v>Davide Kameme - James Kameme</v>
          </cell>
          <cell r="F3" t="str">
            <v>T300</v>
          </cell>
          <cell r="G3">
            <v>1</v>
          </cell>
          <cell r="H3">
            <v>15.2</v>
          </cell>
          <cell r="I3" t="str">
            <v>R</v>
          </cell>
          <cell r="J3" t="str">
            <v>CHITIPA</v>
          </cell>
          <cell r="K3">
            <v>1</v>
          </cell>
          <cell r="L3" t="str">
            <v>Part of RS1</v>
          </cell>
        </row>
        <row r="4">
          <cell r="A4" t="str">
            <v>RS 444</v>
          </cell>
          <cell r="B4">
            <v>266</v>
          </cell>
          <cell r="C4" t="str">
            <v>N</v>
          </cell>
          <cell r="D4" t="str">
            <v>F</v>
          </cell>
          <cell r="E4" t="str">
            <v>Fikolo Mkisi - Winston Kmeme</v>
          </cell>
          <cell r="F4" t="str">
            <v>T301</v>
          </cell>
          <cell r="G4">
            <v>1</v>
          </cell>
          <cell r="H4">
            <v>24.8</v>
          </cell>
          <cell r="I4" t="str">
            <v>R</v>
          </cell>
          <cell r="J4" t="str">
            <v>CHITIPA</v>
          </cell>
          <cell r="K4">
            <v>1</v>
          </cell>
          <cell r="L4" t="str">
            <v>Part of RS1</v>
          </cell>
        </row>
        <row r="5">
          <cell r="A5" t="str">
            <v>RS 445</v>
          </cell>
          <cell r="B5">
            <v>267</v>
          </cell>
          <cell r="C5" t="str">
            <v>N</v>
          </cell>
          <cell r="D5" t="str">
            <v>F</v>
          </cell>
          <cell r="E5" t="str">
            <v>Namatandala - Mwenichinga</v>
          </cell>
          <cell r="F5" t="str">
            <v>T302</v>
          </cell>
          <cell r="G5">
            <v>1</v>
          </cell>
          <cell r="H5">
            <v>22.4</v>
          </cell>
          <cell r="I5" t="str">
            <v>F</v>
          </cell>
          <cell r="J5" t="str">
            <v>CHITIPA</v>
          </cell>
          <cell r="K5">
            <v>1</v>
          </cell>
        </row>
        <row r="6">
          <cell r="A6" t="str">
            <v>RS 446</v>
          </cell>
          <cell r="B6">
            <v>268</v>
          </cell>
          <cell r="C6" t="str">
            <v>N</v>
          </cell>
          <cell r="D6" t="str">
            <v>F</v>
          </cell>
          <cell r="E6" t="str">
            <v>Pinda River - Mwenitete</v>
          </cell>
          <cell r="F6" t="str">
            <v>T303</v>
          </cell>
          <cell r="G6">
            <v>1</v>
          </cell>
          <cell r="H6">
            <v>22.1</v>
          </cell>
          <cell r="I6" t="str">
            <v>R</v>
          </cell>
          <cell r="J6" t="str">
            <v>KARONGA</v>
          </cell>
          <cell r="K6">
            <v>1</v>
          </cell>
        </row>
        <row r="7">
          <cell r="A7" t="str">
            <v>RS 447</v>
          </cell>
          <cell r="B7">
            <v>269</v>
          </cell>
          <cell r="C7" t="str">
            <v>N</v>
          </cell>
          <cell r="D7" t="str">
            <v>F</v>
          </cell>
          <cell r="E7" t="str">
            <v>Wovwe - Uliwa</v>
          </cell>
          <cell r="F7" t="str">
            <v>T304</v>
          </cell>
          <cell r="G7">
            <v>1</v>
          </cell>
          <cell r="H7">
            <v>28.3</v>
          </cell>
          <cell r="I7" t="str">
            <v>F</v>
          </cell>
          <cell r="J7" t="str">
            <v>KARONGA</v>
          </cell>
          <cell r="K7">
            <v>2</v>
          </cell>
        </row>
        <row r="8">
          <cell r="A8" t="str">
            <v>RS 448</v>
          </cell>
          <cell r="B8">
            <v>270</v>
          </cell>
          <cell r="C8" t="str">
            <v>N</v>
          </cell>
          <cell r="D8" t="str">
            <v>F</v>
          </cell>
          <cell r="E8" t="str">
            <v>Hananiya - Chipoka Bawoli</v>
          </cell>
          <cell r="F8" t="str">
            <v>T305</v>
          </cell>
          <cell r="G8">
            <v>1</v>
          </cell>
          <cell r="H8">
            <v>47</v>
          </cell>
          <cell r="I8" t="str">
            <v>R</v>
          </cell>
          <cell r="J8" t="str">
            <v>RUMPHI</v>
          </cell>
          <cell r="K8" t="str">
            <v>2,3</v>
          </cell>
        </row>
        <row r="9">
          <cell r="A9" t="str">
            <v>RS 450</v>
          </cell>
          <cell r="B9">
            <v>272</v>
          </cell>
          <cell r="C9" t="str">
            <v>N</v>
          </cell>
          <cell r="D9" t="str">
            <v>F</v>
          </cell>
          <cell r="E9" t="str">
            <v>Phwamphwa - Uzumara - Usowoya - Malongowe River</v>
          </cell>
          <cell r="F9" t="str">
            <v>T306</v>
          </cell>
          <cell r="G9">
            <v>1</v>
          </cell>
          <cell r="H9">
            <v>42.1</v>
          </cell>
          <cell r="I9" t="str">
            <v>H</v>
          </cell>
          <cell r="J9" t="str">
            <v>RUMPHI</v>
          </cell>
          <cell r="K9">
            <v>3</v>
          </cell>
        </row>
        <row r="10">
          <cell r="A10" t="str">
            <v>RS 449</v>
          </cell>
          <cell r="B10">
            <v>271</v>
          </cell>
          <cell r="C10" t="str">
            <v>N</v>
          </cell>
          <cell r="D10" t="str">
            <v>F</v>
          </cell>
          <cell r="E10" t="str">
            <v>Malongowe River - Bula</v>
          </cell>
          <cell r="F10" t="str">
            <v>T306</v>
          </cell>
          <cell r="G10">
            <v>2</v>
          </cell>
          <cell r="H10">
            <v>19.5</v>
          </cell>
          <cell r="I10" t="str">
            <v>H</v>
          </cell>
          <cell r="J10" t="str">
            <v>MZIMBA</v>
          </cell>
          <cell r="K10">
            <v>3</v>
          </cell>
        </row>
        <row r="11">
          <cell r="A11" t="str">
            <v>RS 451</v>
          </cell>
          <cell r="B11">
            <v>273</v>
          </cell>
          <cell r="C11" t="str">
            <v>N</v>
          </cell>
          <cell r="D11" t="str">
            <v>F</v>
          </cell>
          <cell r="E11" t="str">
            <v>Njakwa - Mthwalo</v>
          </cell>
          <cell r="F11" t="str">
            <v>T308</v>
          </cell>
          <cell r="G11">
            <v>1</v>
          </cell>
          <cell r="H11">
            <v>44</v>
          </cell>
          <cell r="I11" t="str">
            <v>R</v>
          </cell>
          <cell r="J11" t="str">
            <v>MZIMBA</v>
          </cell>
          <cell r="K11">
            <v>3</v>
          </cell>
        </row>
        <row r="12">
          <cell r="A12" t="str">
            <v>RS 452</v>
          </cell>
          <cell r="B12">
            <v>274</v>
          </cell>
          <cell r="C12" t="str">
            <v>N</v>
          </cell>
          <cell r="D12" t="str">
            <v>F</v>
          </cell>
          <cell r="E12" t="str">
            <v>Chesamu - Engucwini</v>
          </cell>
          <cell r="F12" t="str">
            <v>T309</v>
          </cell>
          <cell r="G12">
            <v>1</v>
          </cell>
          <cell r="H12">
            <v>30.7</v>
          </cell>
          <cell r="I12" t="str">
            <v>R</v>
          </cell>
          <cell r="J12" t="str">
            <v>MZIMBA</v>
          </cell>
          <cell r="K12">
            <v>3</v>
          </cell>
          <cell r="L12" t="str">
            <v>Changed designation from T413  to M04</v>
          </cell>
        </row>
        <row r="13">
          <cell r="A13" t="str">
            <v>RS 454</v>
          </cell>
          <cell r="B13">
            <v>276</v>
          </cell>
          <cell r="C13" t="str">
            <v>N</v>
          </cell>
          <cell r="D13" t="str">
            <v>F</v>
          </cell>
          <cell r="E13" t="str">
            <v>Hewe - Vwaza Game Camp</v>
          </cell>
          <cell r="F13" t="str">
            <v>T310</v>
          </cell>
          <cell r="G13">
            <v>1</v>
          </cell>
          <cell r="H13">
            <v>41.5</v>
          </cell>
          <cell r="I13" t="str">
            <v>F</v>
          </cell>
          <cell r="J13" t="str">
            <v>RUMPHI</v>
          </cell>
          <cell r="K13" t="str">
            <v>2,3</v>
          </cell>
          <cell r="L13" t="str">
            <v xml:space="preserve">New section part of RS 330 </v>
          </cell>
        </row>
        <row r="14">
          <cell r="A14" t="str">
            <v>RS 453</v>
          </cell>
          <cell r="B14">
            <v>275</v>
          </cell>
          <cell r="C14" t="str">
            <v>N</v>
          </cell>
          <cell r="D14" t="str">
            <v>F</v>
          </cell>
          <cell r="E14" t="str">
            <v>Vwaza Game Camp - Munyanja</v>
          </cell>
          <cell r="F14" t="str">
            <v>T310</v>
          </cell>
          <cell r="G14">
            <v>2</v>
          </cell>
          <cell r="H14">
            <v>22.1</v>
          </cell>
          <cell r="I14" t="str">
            <v>F</v>
          </cell>
          <cell r="J14" t="str">
            <v>MZIMBA</v>
          </cell>
          <cell r="K14">
            <v>3</v>
          </cell>
        </row>
        <row r="15">
          <cell r="A15" t="str">
            <v>RS 455</v>
          </cell>
          <cell r="B15">
            <v>277</v>
          </cell>
          <cell r="C15" t="str">
            <v>N</v>
          </cell>
          <cell r="D15" t="str">
            <v>F</v>
          </cell>
          <cell r="E15" t="str">
            <v>Munyanja - Sokopo Chinura</v>
          </cell>
          <cell r="F15" t="str">
            <v>T311</v>
          </cell>
          <cell r="G15">
            <v>1</v>
          </cell>
          <cell r="H15">
            <v>29.5</v>
          </cell>
          <cell r="I15" t="str">
            <v>F</v>
          </cell>
          <cell r="J15" t="str">
            <v>MZIMBA</v>
          </cell>
          <cell r="K15">
            <v>3</v>
          </cell>
        </row>
        <row r="16">
          <cell r="A16" t="str">
            <v>RS 456</v>
          </cell>
          <cell r="B16">
            <v>278</v>
          </cell>
          <cell r="C16" t="str">
            <v>N</v>
          </cell>
          <cell r="D16" t="str">
            <v>F</v>
          </cell>
          <cell r="E16" t="str">
            <v>Yesaya Nkosi - Magodi Nyirenda</v>
          </cell>
          <cell r="F16" t="str">
            <v>T312</v>
          </cell>
          <cell r="G16">
            <v>1</v>
          </cell>
          <cell r="H16">
            <v>22</v>
          </cell>
          <cell r="I16" t="str">
            <v>R</v>
          </cell>
          <cell r="J16" t="str">
            <v>MZIMBA</v>
          </cell>
          <cell r="K16">
            <v>3</v>
          </cell>
        </row>
        <row r="17">
          <cell r="A17" t="str">
            <v>RS 457</v>
          </cell>
          <cell r="B17">
            <v>279</v>
          </cell>
          <cell r="C17" t="str">
            <v>N</v>
          </cell>
          <cell r="D17" t="str">
            <v>F</v>
          </cell>
          <cell r="E17" t="str">
            <v>Eswazini - Kamchocho Banda</v>
          </cell>
          <cell r="F17" t="str">
            <v>T313</v>
          </cell>
          <cell r="G17">
            <v>1</v>
          </cell>
          <cell r="H17">
            <v>31.1</v>
          </cell>
          <cell r="I17" t="str">
            <v>R</v>
          </cell>
          <cell r="J17" t="str">
            <v>MZIMBA</v>
          </cell>
          <cell r="K17">
            <v>3</v>
          </cell>
        </row>
        <row r="18">
          <cell r="A18" t="str">
            <v>RS 458</v>
          </cell>
          <cell r="B18">
            <v>280</v>
          </cell>
          <cell r="C18" t="str">
            <v>N</v>
          </cell>
          <cell r="D18" t="str">
            <v>F</v>
          </cell>
          <cell r="E18" t="str">
            <v>Emvuyeni - Emoneni</v>
          </cell>
          <cell r="F18" t="str">
            <v>T314</v>
          </cell>
          <cell r="G18">
            <v>1</v>
          </cell>
          <cell r="H18">
            <v>47</v>
          </cell>
          <cell r="I18" t="str">
            <v>R</v>
          </cell>
          <cell r="J18" t="str">
            <v>MZIMBA</v>
          </cell>
          <cell r="K18">
            <v>3</v>
          </cell>
        </row>
        <row r="19">
          <cell r="A19" t="str">
            <v>RS 459</v>
          </cell>
          <cell r="B19">
            <v>281</v>
          </cell>
          <cell r="C19" t="str">
            <v>N</v>
          </cell>
          <cell r="D19" t="str">
            <v>F</v>
          </cell>
          <cell r="E19" t="str">
            <v>Mbowe - Mazamba Hill</v>
          </cell>
          <cell r="F19" t="str">
            <v>T315</v>
          </cell>
          <cell r="G19">
            <v>1</v>
          </cell>
          <cell r="H19">
            <v>19.8</v>
          </cell>
          <cell r="I19" t="str">
            <v>R</v>
          </cell>
          <cell r="J19" t="str">
            <v>MZIMBA</v>
          </cell>
          <cell r="K19">
            <v>3</v>
          </cell>
        </row>
        <row r="20">
          <cell r="A20" t="str">
            <v>RS 460</v>
          </cell>
          <cell r="B20">
            <v>282</v>
          </cell>
          <cell r="C20" t="str">
            <v>N</v>
          </cell>
          <cell r="D20" t="str">
            <v>F</v>
          </cell>
          <cell r="E20" t="str">
            <v>Choma - Chikwina</v>
          </cell>
          <cell r="F20" t="str">
            <v>T316</v>
          </cell>
          <cell r="G20">
            <v>1</v>
          </cell>
          <cell r="H20">
            <v>12.6</v>
          </cell>
          <cell r="I20" t="str">
            <v>R</v>
          </cell>
          <cell r="J20" t="str">
            <v>NKHATA BAY</v>
          </cell>
          <cell r="K20">
            <v>3</v>
          </cell>
        </row>
        <row r="21">
          <cell r="A21" t="str">
            <v>RS 461</v>
          </cell>
          <cell r="B21">
            <v>283</v>
          </cell>
          <cell r="C21" t="str">
            <v>N</v>
          </cell>
          <cell r="D21" t="str">
            <v>F</v>
          </cell>
          <cell r="E21" t="str">
            <v>Mzenga - Lwazi</v>
          </cell>
          <cell r="F21" t="str">
            <v>T317</v>
          </cell>
          <cell r="G21">
            <v>1</v>
          </cell>
          <cell r="H21">
            <v>23.6</v>
          </cell>
          <cell r="I21" t="str">
            <v>R</v>
          </cell>
          <cell r="J21" t="str">
            <v>NKHATA BAY</v>
          </cell>
          <cell r="K21">
            <v>3</v>
          </cell>
        </row>
        <row r="22">
          <cell r="A22" t="str">
            <v>RS 463</v>
          </cell>
          <cell r="B22">
            <v>285</v>
          </cell>
          <cell r="C22" t="str">
            <v>N</v>
          </cell>
          <cell r="D22" t="str">
            <v>F</v>
          </cell>
          <cell r="E22" t="str">
            <v>Manyamula - Mbawa</v>
          </cell>
          <cell r="F22" t="str">
            <v>T321</v>
          </cell>
          <cell r="G22">
            <v>1</v>
          </cell>
          <cell r="H22">
            <v>19.100000000000001</v>
          </cell>
          <cell r="I22" t="str">
            <v>F</v>
          </cell>
          <cell r="J22" t="str">
            <v>MZIMBA</v>
          </cell>
          <cell r="K22">
            <v>4</v>
          </cell>
          <cell r="L22" t="str">
            <v>New section part of origional RS 179</v>
          </cell>
        </row>
        <row r="23">
          <cell r="A23" t="str">
            <v>RS 524</v>
          </cell>
          <cell r="B23">
            <v>346</v>
          </cell>
          <cell r="C23" t="str">
            <v>C</v>
          </cell>
          <cell r="D23" t="str">
            <v>F</v>
          </cell>
          <cell r="E23" t="str">
            <v>Kamtuwale - Chimaliro Police</v>
          </cell>
          <cell r="F23" t="str">
            <v>T323</v>
          </cell>
          <cell r="G23">
            <v>1</v>
          </cell>
          <cell r="H23">
            <v>36.1</v>
          </cell>
          <cell r="I23" t="str">
            <v>F</v>
          </cell>
          <cell r="J23" t="str">
            <v>KASUNGU</v>
          </cell>
          <cell r="K23">
            <v>5</v>
          </cell>
          <cell r="L23" t="str">
            <v>New section part of origional RS 179</v>
          </cell>
        </row>
        <row r="24">
          <cell r="A24" t="str">
            <v>RS 525</v>
          </cell>
          <cell r="B24">
            <v>347</v>
          </cell>
          <cell r="C24" t="str">
            <v>C</v>
          </cell>
          <cell r="D24" t="str">
            <v>F</v>
          </cell>
          <cell r="E24" t="str">
            <v>Mphomwa - Kamtuwale</v>
          </cell>
          <cell r="F24" t="str">
            <v>T324</v>
          </cell>
          <cell r="G24">
            <v>1</v>
          </cell>
          <cell r="H24">
            <v>11.3</v>
          </cell>
          <cell r="I24" t="str">
            <v>F</v>
          </cell>
          <cell r="J24" t="str">
            <v>KASUNGU</v>
          </cell>
          <cell r="K24">
            <v>5</v>
          </cell>
          <cell r="L24" t="str">
            <v>End point altered from Mphangara Stream to Chatanga</v>
          </cell>
        </row>
        <row r="25">
          <cell r="A25" t="str">
            <v>RS 528</v>
          </cell>
          <cell r="B25">
            <v>350</v>
          </cell>
          <cell r="C25" t="str">
            <v>C</v>
          </cell>
          <cell r="D25" t="str">
            <v>F</v>
          </cell>
          <cell r="E25" t="str">
            <v>Chasato - General Farming Estate</v>
          </cell>
          <cell r="F25" t="str">
            <v>T325</v>
          </cell>
          <cell r="G25">
            <v>1</v>
          </cell>
          <cell r="H25">
            <v>13.6</v>
          </cell>
          <cell r="I25" t="str">
            <v>F</v>
          </cell>
          <cell r="J25" t="str">
            <v>KASUNGU</v>
          </cell>
          <cell r="K25">
            <v>5</v>
          </cell>
        </row>
        <row r="26">
          <cell r="A26" t="str">
            <v>RS 526</v>
          </cell>
          <cell r="B26">
            <v>348</v>
          </cell>
          <cell r="C26" t="str">
            <v>C</v>
          </cell>
          <cell r="D26" t="str">
            <v>F</v>
          </cell>
          <cell r="E26" t="str">
            <v>General Farming Estate - Dwangwa River</v>
          </cell>
          <cell r="F26" t="str">
            <v>T325</v>
          </cell>
          <cell r="G26">
            <v>2</v>
          </cell>
          <cell r="H26">
            <v>15.5</v>
          </cell>
          <cell r="I26" t="str">
            <v>R</v>
          </cell>
          <cell r="J26" t="str">
            <v>KASUNGU</v>
          </cell>
          <cell r="K26">
            <v>5</v>
          </cell>
        </row>
        <row r="27">
          <cell r="A27" t="str">
            <v>RS 527</v>
          </cell>
          <cell r="B27">
            <v>349</v>
          </cell>
          <cell r="C27" t="str">
            <v>C</v>
          </cell>
          <cell r="D27" t="str">
            <v>F</v>
          </cell>
          <cell r="E27" t="str">
            <v>Dwangwa River - Mkanakhoti</v>
          </cell>
          <cell r="F27" t="str">
            <v>T325</v>
          </cell>
          <cell r="G27">
            <v>3</v>
          </cell>
          <cell r="H27">
            <v>16.2</v>
          </cell>
          <cell r="I27" t="str">
            <v>R</v>
          </cell>
          <cell r="J27" t="str">
            <v>KASUNGU</v>
          </cell>
          <cell r="K27">
            <v>5</v>
          </cell>
          <cell r="L27" t="str">
            <v>New section part of origional RS 181</v>
          </cell>
        </row>
        <row r="28">
          <cell r="A28" t="str">
            <v>RS 464</v>
          </cell>
          <cell r="B28">
            <v>286</v>
          </cell>
          <cell r="C28" t="str">
            <v>N</v>
          </cell>
          <cell r="D28" t="str">
            <v>F</v>
          </cell>
          <cell r="E28" t="str">
            <v>Chimaliro Forest-Mabulabo-Chiwandauka -Chombe</v>
          </cell>
          <cell r="F28" t="str">
            <v>T326</v>
          </cell>
          <cell r="G28">
            <v>1</v>
          </cell>
          <cell r="H28">
            <v>41</v>
          </cell>
          <cell r="I28" t="str">
            <v>R</v>
          </cell>
          <cell r="J28" t="str">
            <v>MZIMBA</v>
          </cell>
          <cell r="K28" t="str">
            <v>4,5</v>
          </cell>
        </row>
        <row r="29">
          <cell r="A29" t="str">
            <v>RS 529</v>
          </cell>
          <cell r="B29">
            <v>351</v>
          </cell>
          <cell r="C29" t="str">
            <v>C</v>
          </cell>
          <cell r="D29" t="str">
            <v>F</v>
          </cell>
          <cell r="E29" t="str">
            <v>Kalula - Mabulabo</v>
          </cell>
          <cell r="F29" t="str">
            <v>T327</v>
          </cell>
          <cell r="G29">
            <v>1</v>
          </cell>
          <cell r="H29">
            <v>12.5</v>
          </cell>
          <cell r="I29" t="str">
            <v>R</v>
          </cell>
          <cell r="J29" t="str">
            <v>KASUNGU/MZIMBA</v>
          </cell>
          <cell r="K29">
            <v>4</v>
          </cell>
        </row>
        <row r="30">
          <cell r="A30" t="str">
            <v>RS 534</v>
          </cell>
          <cell r="B30">
            <v>356</v>
          </cell>
          <cell r="C30" t="str">
            <v>C</v>
          </cell>
          <cell r="D30" t="str">
            <v>F</v>
          </cell>
          <cell r="E30" t="str">
            <v>Simlemba - Dwangwa River</v>
          </cell>
          <cell r="F30" t="str">
            <v>T328</v>
          </cell>
          <cell r="G30">
            <v>1</v>
          </cell>
          <cell r="H30">
            <v>7</v>
          </cell>
          <cell r="I30" t="str">
            <v>R</v>
          </cell>
          <cell r="J30" t="str">
            <v>KASUNGU</v>
          </cell>
          <cell r="K30">
            <v>5</v>
          </cell>
        </row>
        <row r="31">
          <cell r="A31" t="str">
            <v>RS 531</v>
          </cell>
          <cell r="B31">
            <v>353</v>
          </cell>
          <cell r="C31" t="str">
            <v>C</v>
          </cell>
          <cell r="D31" t="str">
            <v>F</v>
          </cell>
          <cell r="E31" t="str">
            <v>Dwangwa River - Mwimwila</v>
          </cell>
          <cell r="F31" t="str">
            <v>T328</v>
          </cell>
          <cell r="G31">
            <v>2</v>
          </cell>
          <cell r="H31">
            <v>11</v>
          </cell>
          <cell r="I31" t="str">
            <v>R</v>
          </cell>
          <cell r="J31" t="str">
            <v>KASUNGU</v>
          </cell>
          <cell r="K31">
            <v>5</v>
          </cell>
        </row>
        <row r="32">
          <cell r="A32" t="str">
            <v>RS 532</v>
          </cell>
          <cell r="B32">
            <v>354</v>
          </cell>
          <cell r="C32" t="str">
            <v>C</v>
          </cell>
          <cell r="D32" t="str">
            <v>F</v>
          </cell>
          <cell r="E32" t="str">
            <v>Mwimwila - Kapwaye</v>
          </cell>
          <cell r="F32" t="str">
            <v>T328</v>
          </cell>
          <cell r="G32">
            <v>3</v>
          </cell>
          <cell r="H32">
            <v>9.6999999999999993</v>
          </cell>
          <cell r="I32" t="str">
            <v>F</v>
          </cell>
          <cell r="J32" t="str">
            <v>KASUNGU</v>
          </cell>
          <cell r="K32">
            <v>5</v>
          </cell>
          <cell r="L32" t="str">
            <v>Changed designation from M5 to M18</v>
          </cell>
        </row>
        <row r="33">
          <cell r="A33" t="str">
            <v>RS 530</v>
          </cell>
          <cell r="B33">
            <v>352</v>
          </cell>
          <cell r="C33" t="str">
            <v>C</v>
          </cell>
          <cell r="D33" t="str">
            <v>F</v>
          </cell>
          <cell r="E33" t="str">
            <v>Kapwaye - Mphepo</v>
          </cell>
          <cell r="F33" t="str">
            <v>T328</v>
          </cell>
          <cell r="G33">
            <v>4</v>
          </cell>
          <cell r="H33">
            <v>21.7</v>
          </cell>
          <cell r="I33" t="str">
            <v>F</v>
          </cell>
          <cell r="J33" t="str">
            <v>KASUNGU</v>
          </cell>
          <cell r="K33">
            <v>5</v>
          </cell>
        </row>
        <row r="34">
          <cell r="A34" t="str">
            <v>RS 533</v>
          </cell>
          <cell r="B34">
            <v>355</v>
          </cell>
          <cell r="C34" t="str">
            <v>C</v>
          </cell>
          <cell r="D34" t="str">
            <v>F</v>
          </cell>
          <cell r="E34" t="str">
            <v>Mphepo - Chasato</v>
          </cell>
          <cell r="F34" t="str">
            <v>T328</v>
          </cell>
          <cell r="G34">
            <v>5</v>
          </cell>
          <cell r="H34">
            <v>8.3000000000000007</v>
          </cell>
          <cell r="I34" t="str">
            <v>F</v>
          </cell>
          <cell r="J34" t="str">
            <v>KASUNGU</v>
          </cell>
          <cell r="K34">
            <v>5</v>
          </cell>
        </row>
        <row r="35">
          <cell r="A35" t="str">
            <v>RS 466</v>
          </cell>
          <cell r="B35">
            <v>288</v>
          </cell>
          <cell r="C35" t="str">
            <v>N</v>
          </cell>
          <cell r="D35" t="str">
            <v>F</v>
          </cell>
          <cell r="E35" t="str">
            <v>Nthalire - Zambia border</v>
          </cell>
          <cell r="F35" t="str">
            <v>T331</v>
          </cell>
          <cell r="G35">
            <v>1</v>
          </cell>
          <cell r="H35">
            <v>10</v>
          </cell>
          <cell r="I35" t="str">
            <v>R</v>
          </cell>
          <cell r="J35" t="str">
            <v>CHITIPA</v>
          </cell>
          <cell r="K35">
            <v>2</v>
          </cell>
        </row>
        <row r="36">
          <cell r="A36" t="str">
            <v>RS 535</v>
          </cell>
          <cell r="B36">
            <v>357</v>
          </cell>
          <cell r="C36" t="str">
            <v>C</v>
          </cell>
          <cell r="D36" t="str">
            <v>F</v>
          </cell>
          <cell r="E36" t="str">
            <v>Mkanda - General Farming Estate 68</v>
          </cell>
          <cell r="F36" t="str">
            <v>T333</v>
          </cell>
          <cell r="G36">
            <v>1</v>
          </cell>
          <cell r="H36">
            <v>16.5</v>
          </cell>
          <cell r="I36" t="str">
            <v>F</v>
          </cell>
          <cell r="J36" t="str">
            <v>MCHINJI</v>
          </cell>
          <cell r="K36">
            <v>5</v>
          </cell>
          <cell r="L36" t="str">
            <v>New section part of RS 225</v>
          </cell>
        </row>
        <row r="37">
          <cell r="A37" t="str">
            <v>RS 536</v>
          </cell>
          <cell r="B37">
            <v>358</v>
          </cell>
          <cell r="C37" t="str">
            <v>C</v>
          </cell>
          <cell r="D37" t="str">
            <v>F</v>
          </cell>
          <cell r="E37" t="str">
            <v>General Farming Estate 68 - Kapezi</v>
          </cell>
          <cell r="F37" t="str">
            <v>T333</v>
          </cell>
          <cell r="G37">
            <v>2</v>
          </cell>
          <cell r="H37">
            <v>20.399999999999999</v>
          </cell>
          <cell r="I37" t="str">
            <v>R</v>
          </cell>
          <cell r="J37" t="str">
            <v>MCHINJI</v>
          </cell>
          <cell r="K37">
            <v>6</v>
          </cell>
          <cell r="L37" t="str">
            <v>Changed designation from S120 to M18. Now by-passed.</v>
          </cell>
        </row>
        <row r="38">
          <cell r="A38" t="str">
            <v>RS 537</v>
          </cell>
          <cell r="B38">
            <v>259</v>
          </cell>
          <cell r="C38" t="str">
            <v>C</v>
          </cell>
          <cell r="D38" t="str">
            <v>F</v>
          </cell>
          <cell r="E38" t="str">
            <v>Chilanga - Kalolo</v>
          </cell>
          <cell r="F38" t="str">
            <v>T335</v>
          </cell>
          <cell r="G38">
            <v>1</v>
          </cell>
          <cell r="H38">
            <v>8.1999999999999993</v>
          </cell>
          <cell r="I38" t="str">
            <v>F</v>
          </cell>
          <cell r="J38" t="str">
            <v>KASUNGU</v>
          </cell>
          <cell r="K38">
            <v>5</v>
          </cell>
          <cell r="L38" t="str">
            <v>Changed to trunk</v>
          </cell>
        </row>
        <row r="39">
          <cell r="A39" t="str">
            <v>RS 538</v>
          </cell>
          <cell r="B39">
            <v>360</v>
          </cell>
          <cell r="C39" t="str">
            <v>C</v>
          </cell>
          <cell r="D39" t="str">
            <v>F</v>
          </cell>
          <cell r="E39" t="str">
            <v>Plaka Estate - Kapiri</v>
          </cell>
          <cell r="F39" t="str">
            <v>T336</v>
          </cell>
          <cell r="G39">
            <v>1</v>
          </cell>
          <cell r="H39">
            <v>28.2</v>
          </cell>
          <cell r="I39" t="str">
            <v>F</v>
          </cell>
          <cell r="J39" t="str">
            <v>MCHINJI</v>
          </cell>
          <cell r="K39">
            <v>5</v>
          </cell>
          <cell r="L39" t="str">
            <v>Contains road designated T322 (on 1:250,000 series map)</v>
          </cell>
        </row>
        <row r="40">
          <cell r="A40" t="str">
            <v>RS 539</v>
          </cell>
          <cell r="B40">
            <v>361</v>
          </cell>
          <cell r="C40" t="str">
            <v>C</v>
          </cell>
          <cell r="D40" t="str">
            <v>F</v>
          </cell>
          <cell r="E40" t="str">
            <v>Malipela - Misozi</v>
          </cell>
          <cell r="F40" t="str">
            <v>T337</v>
          </cell>
          <cell r="G40">
            <v>1</v>
          </cell>
          <cell r="H40">
            <v>9.1</v>
          </cell>
          <cell r="I40" t="str">
            <v>F</v>
          </cell>
          <cell r="J40" t="str">
            <v>KASUNGU</v>
          </cell>
          <cell r="K40">
            <v>5</v>
          </cell>
        </row>
        <row r="41">
          <cell r="A41" t="str">
            <v>RS 659</v>
          </cell>
          <cell r="B41">
            <v>481</v>
          </cell>
          <cell r="C41" t="str">
            <v>C</v>
          </cell>
          <cell r="D41" t="str">
            <v>F</v>
          </cell>
          <cell r="E41" t="str">
            <v>Misozi - Kasela</v>
          </cell>
          <cell r="F41" t="str">
            <v>T337</v>
          </cell>
          <cell r="G41">
            <v>2</v>
          </cell>
          <cell r="H41">
            <v>14.9</v>
          </cell>
          <cell r="I41" t="str">
            <v>F</v>
          </cell>
          <cell r="J41" t="str">
            <v>KASUNGU</v>
          </cell>
          <cell r="K41">
            <v>5</v>
          </cell>
          <cell r="L41" t="str">
            <v>Changed designation from D194 to T337</v>
          </cell>
        </row>
        <row r="42">
          <cell r="A42" t="str">
            <v>RS 541</v>
          </cell>
          <cell r="B42">
            <v>363</v>
          </cell>
          <cell r="C42" t="str">
            <v>C</v>
          </cell>
          <cell r="D42" t="str">
            <v>F</v>
          </cell>
          <cell r="E42" t="str">
            <v>Mponela - Chososo</v>
          </cell>
          <cell r="F42" t="str">
            <v>T339</v>
          </cell>
          <cell r="G42">
            <v>1</v>
          </cell>
          <cell r="H42">
            <v>26.8</v>
          </cell>
          <cell r="I42" t="str">
            <v>F</v>
          </cell>
          <cell r="J42" t="str">
            <v>NTCHISI</v>
          </cell>
          <cell r="K42">
            <v>5</v>
          </cell>
        </row>
        <row r="43">
          <cell r="A43" t="str">
            <v>RS 540</v>
          </cell>
          <cell r="B43">
            <v>362</v>
          </cell>
          <cell r="C43" t="str">
            <v>C</v>
          </cell>
          <cell r="D43" t="str">
            <v>F</v>
          </cell>
          <cell r="E43" t="str">
            <v>Guma - Bua River</v>
          </cell>
          <cell r="F43" t="str">
            <v>T339</v>
          </cell>
          <cell r="G43">
            <v>2</v>
          </cell>
          <cell r="H43">
            <v>15</v>
          </cell>
          <cell r="I43" t="str">
            <v>F</v>
          </cell>
          <cell r="J43" t="str">
            <v>NTCHISI</v>
          </cell>
          <cell r="K43">
            <v>5</v>
          </cell>
        </row>
        <row r="44">
          <cell r="A44" t="str">
            <v>RS 542</v>
          </cell>
          <cell r="B44">
            <v>364</v>
          </cell>
          <cell r="C44" t="str">
            <v>C</v>
          </cell>
          <cell r="D44" t="str">
            <v>F</v>
          </cell>
          <cell r="E44" t="str">
            <v>Bua River - Chambwe</v>
          </cell>
          <cell r="F44" t="str">
            <v>T339</v>
          </cell>
          <cell r="G44">
            <v>3</v>
          </cell>
          <cell r="H44">
            <v>1.6</v>
          </cell>
          <cell r="I44" t="str">
            <v>F</v>
          </cell>
          <cell r="J44" t="str">
            <v>KASUNGU</v>
          </cell>
          <cell r="K44">
            <v>5</v>
          </cell>
        </row>
        <row r="45">
          <cell r="A45" t="str">
            <v>RS 545</v>
          </cell>
          <cell r="B45">
            <v>367</v>
          </cell>
          <cell r="C45" t="str">
            <v>C</v>
          </cell>
          <cell r="D45" t="str">
            <v>F</v>
          </cell>
          <cell r="E45" t="str">
            <v>junction M7 - Ngombe</v>
          </cell>
          <cell r="F45" t="str">
            <v>T340</v>
          </cell>
          <cell r="G45">
            <v>1</v>
          </cell>
          <cell r="H45">
            <v>11.1</v>
          </cell>
          <cell r="I45" t="str">
            <v>F</v>
          </cell>
          <cell r="J45" t="str">
            <v>NTCHISI</v>
          </cell>
          <cell r="K45">
            <v>5</v>
          </cell>
        </row>
        <row r="46">
          <cell r="A46" t="str">
            <v>RS 544</v>
          </cell>
          <cell r="B46">
            <v>366</v>
          </cell>
          <cell r="C46" t="str">
            <v>C</v>
          </cell>
          <cell r="D46" t="str">
            <v>F</v>
          </cell>
          <cell r="E46" t="str">
            <v>Ngombe - Kamsonga</v>
          </cell>
          <cell r="F46" t="str">
            <v>T340</v>
          </cell>
          <cell r="G46">
            <v>2</v>
          </cell>
          <cell r="H46">
            <v>9.8000000000000007</v>
          </cell>
          <cell r="I46" t="str">
            <v>F</v>
          </cell>
          <cell r="J46" t="str">
            <v>NTCHISI</v>
          </cell>
          <cell r="K46">
            <v>5</v>
          </cell>
        </row>
        <row r="47">
          <cell r="A47" t="str">
            <v>RS 546</v>
          </cell>
          <cell r="B47">
            <v>368</v>
          </cell>
          <cell r="C47" t="str">
            <v>C</v>
          </cell>
          <cell r="D47" t="str">
            <v>F</v>
          </cell>
          <cell r="E47" t="str">
            <v>Kamsonga - Chungu (junction M18)</v>
          </cell>
          <cell r="F47" t="str">
            <v>T340</v>
          </cell>
          <cell r="G47">
            <v>3</v>
          </cell>
          <cell r="H47">
            <v>17.899999999999999</v>
          </cell>
          <cell r="I47" t="str">
            <v>F</v>
          </cell>
          <cell r="J47" t="str">
            <v>NTCHISI</v>
          </cell>
          <cell r="K47">
            <v>5</v>
          </cell>
          <cell r="L47" t="str">
            <v>Changed designation from S100 to S101</v>
          </cell>
        </row>
        <row r="48">
          <cell r="A48" t="str">
            <v>RS 553</v>
          </cell>
          <cell r="B48">
            <v>375</v>
          </cell>
          <cell r="C48" t="str">
            <v>C</v>
          </cell>
          <cell r="D48" t="str">
            <v>F</v>
          </cell>
          <cell r="E48" t="str">
            <v>Malenga (junction M18) - Mpamantha</v>
          </cell>
          <cell r="F48" t="str">
            <v>T341</v>
          </cell>
          <cell r="G48">
            <v>1</v>
          </cell>
          <cell r="H48">
            <v>15.9</v>
          </cell>
          <cell r="I48" t="str">
            <v>F</v>
          </cell>
          <cell r="J48" t="str">
            <v>NKHOTA KOTA</v>
          </cell>
          <cell r="K48">
            <v>5</v>
          </cell>
        </row>
        <row r="49">
          <cell r="A49" t="str">
            <v>RS 548</v>
          </cell>
          <cell r="B49">
            <v>370</v>
          </cell>
          <cell r="C49" t="str">
            <v>C</v>
          </cell>
          <cell r="D49" t="str">
            <v>F</v>
          </cell>
          <cell r="E49" t="str">
            <v>Mpamantha - Luwi River</v>
          </cell>
          <cell r="F49" t="str">
            <v>T341</v>
          </cell>
          <cell r="G49">
            <v>2</v>
          </cell>
          <cell r="H49">
            <v>5.8</v>
          </cell>
          <cell r="I49" t="str">
            <v>F</v>
          </cell>
          <cell r="J49" t="str">
            <v>NKHOTA KOTA</v>
          </cell>
          <cell r="K49">
            <v>5</v>
          </cell>
        </row>
        <row r="50">
          <cell r="A50" t="str">
            <v>RS 555</v>
          </cell>
          <cell r="B50">
            <v>377</v>
          </cell>
          <cell r="C50" t="str">
            <v>C</v>
          </cell>
          <cell r="D50" t="str">
            <v>F</v>
          </cell>
          <cell r="E50" t="str">
            <v>Luwi River - Chalunda</v>
          </cell>
          <cell r="F50" t="str">
            <v>T341</v>
          </cell>
          <cell r="G50">
            <v>3</v>
          </cell>
          <cell r="H50">
            <v>8</v>
          </cell>
          <cell r="I50" t="str">
            <v>F</v>
          </cell>
          <cell r="J50" t="str">
            <v>NKHOTA KOTA</v>
          </cell>
          <cell r="K50">
            <v>5</v>
          </cell>
        </row>
        <row r="51">
          <cell r="A51" t="str">
            <v>RS 554</v>
          </cell>
          <cell r="B51">
            <v>376</v>
          </cell>
          <cell r="C51" t="str">
            <v>C</v>
          </cell>
          <cell r="D51" t="str">
            <v>F</v>
          </cell>
          <cell r="E51" t="str">
            <v>Chalunda - Gomadzi</v>
          </cell>
          <cell r="F51" t="str">
            <v>T341</v>
          </cell>
          <cell r="G51">
            <v>4</v>
          </cell>
          <cell r="H51">
            <v>5.4</v>
          </cell>
          <cell r="I51" t="str">
            <v>F</v>
          </cell>
          <cell r="J51" t="str">
            <v>NKHOTA KOTA</v>
          </cell>
          <cell r="K51">
            <v>5</v>
          </cell>
        </row>
        <row r="52">
          <cell r="A52" t="str">
            <v>RS 549</v>
          </cell>
          <cell r="B52">
            <v>371</v>
          </cell>
          <cell r="C52" t="str">
            <v>C</v>
          </cell>
          <cell r="D52" t="str">
            <v>F</v>
          </cell>
          <cell r="E52" t="str">
            <v>Gomadzi - Kayoyo</v>
          </cell>
          <cell r="F52" t="str">
            <v>T341</v>
          </cell>
          <cell r="G52">
            <v>5</v>
          </cell>
          <cell r="H52">
            <v>8.6999999999999993</v>
          </cell>
          <cell r="I52" t="str">
            <v>F</v>
          </cell>
          <cell r="J52" t="str">
            <v>NKHOTA KOTA</v>
          </cell>
          <cell r="K52">
            <v>5</v>
          </cell>
        </row>
        <row r="53">
          <cell r="A53" t="str">
            <v>RS 551</v>
          </cell>
          <cell r="B53">
            <v>373</v>
          </cell>
          <cell r="C53" t="str">
            <v>C</v>
          </cell>
          <cell r="D53" t="str">
            <v>F</v>
          </cell>
          <cell r="E53" t="str">
            <v>Kayoyo - Mwasambo</v>
          </cell>
          <cell r="F53" t="str">
            <v>T341</v>
          </cell>
          <cell r="G53">
            <v>6</v>
          </cell>
          <cell r="H53">
            <v>15.4</v>
          </cell>
          <cell r="I53" t="str">
            <v>F</v>
          </cell>
          <cell r="J53" t="str">
            <v>NKHOTA KOTA</v>
          </cell>
          <cell r="K53">
            <v>5</v>
          </cell>
        </row>
        <row r="54">
          <cell r="A54" t="str">
            <v>RS 547</v>
          </cell>
          <cell r="B54">
            <v>369</v>
          </cell>
          <cell r="C54" t="str">
            <v>C</v>
          </cell>
          <cell r="D54" t="str">
            <v>F</v>
          </cell>
          <cell r="E54" t="str">
            <v>Mwasambo - Kasakula</v>
          </cell>
          <cell r="F54" t="str">
            <v>T341</v>
          </cell>
          <cell r="G54">
            <v>7</v>
          </cell>
          <cell r="H54">
            <v>5.0999999999999996</v>
          </cell>
          <cell r="I54" t="str">
            <v>F</v>
          </cell>
          <cell r="J54" t="str">
            <v>NKHOTA KOTA</v>
          </cell>
          <cell r="K54">
            <v>5</v>
          </cell>
        </row>
        <row r="55">
          <cell r="A55" t="str">
            <v>RS 552</v>
          </cell>
          <cell r="B55">
            <v>374</v>
          </cell>
          <cell r="C55" t="str">
            <v>C</v>
          </cell>
          <cell r="D55" t="str">
            <v>F</v>
          </cell>
          <cell r="E55" t="str">
            <v>Kasakula - Chithembwe Village</v>
          </cell>
          <cell r="F55" t="str">
            <v>T341</v>
          </cell>
          <cell r="G55">
            <v>8</v>
          </cell>
          <cell r="H55">
            <v>12.2</v>
          </cell>
          <cell r="I55" t="str">
            <v>H</v>
          </cell>
          <cell r="J55" t="str">
            <v>NICHISI</v>
          </cell>
          <cell r="K55">
            <v>5</v>
          </cell>
        </row>
        <row r="56">
          <cell r="A56" t="str">
            <v>RS 550</v>
          </cell>
          <cell r="B56">
            <v>372</v>
          </cell>
          <cell r="C56" t="str">
            <v>C</v>
          </cell>
          <cell r="D56" t="str">
            <v>F</v>
          </cell>
          <cell r="E56" t="str">
            <v>Chithembwe Village - Mbonekela (junction M7)</v>
          </cell>
          <cell r="F56" t="str">
            <v>T341</v>
          </cell>
          <cell r="G56">
            <v>9</v>
          </cell>
          <cell r="H56">
            <v>17.8</v>
          </cell>
          <cell r="I56" t="str">
            <v>H</v>
          </cell>
          <cell r="J56" t="str">
            <v>NTCHISI</v>
          </cell>
          <cell r="K56">
            <v>5</v>
          </cell>
        </row>
        <row r="57">
          <cell r="A57" t="str">
            <v>RS 556</v>
          </cell>
          <cell r="B57">
            <v>378</v>
          </cell>
          <cell r="C57" t="str">
            <v>C</v>
          </cell>
          <cell r="D57" t="str">
            <v>F</v>
          </cell>
          <cell r="E57" t="str">
            <v>Kamwendo - Chiwoshya</v>
          </cell>
          <cell r="F57" t="str">
            <v>T342</v>
          </cell>
          <cell r="G57">
            <v>1</v>
          </cell>
          <cell r="H57">
            <v>17.5</v>
          </cell>
          <cell r="I57" t="str">
            <v>F</v>
          </cell>
          <cell r="J57" t="str">
            <v>MCHINJI</v>
          </cell>
          <cell r="K57">
            <v>6</v>
          </cell>
        </row>
        <row r="58">
          <cell r="A58" t="str">
            <v>RS 557</v>
          </cell>
          <cell r="B58">
            <v>379</v>
          </cell>
          <cell r="C58" t="str">
            <v>C</v>
          </cell>
          <cell r="D58" t="str">
            <v>F</v>
          </cell>
          <cell r="E58" t="str">
            <v>Chiwoshya - Bua River (Near Mphanga)</v>
          </cell>
          <cell r="F58" t="str">
            <v>T342</v>
          </cell>
          <cell r="G58">
            <v>2</v>
          </cell>
          <cell r="H58">
            <v>8.9</v>
          </cell>
          <cell r="I58" t="str">
            <v>F</v>
          </cell>
          <cell r="J58" t="str">
            <v>MCHINJI</v>
          </cell>
          <cell r="K58">
            <v>6</v>
          </cell>
        </row>
        <row r="59">
          <cell r="A59" t="str">
            <v>RS 558</v>
          </cell>
          <cell r="B59">
            <v>380</v>
          </cell>
          <cell r="C59" t="str">
            <v>C</v>
          </cell>
          <cell r="D59" t="str">
            <v>F</v>
          </cell>
          <cell r="E59" t="str">
            <v>Kasiya - Tonde</v>
          </cell>
          <cell r="F59" t="str">
            <v>T342</v>
          </cell>
          <cell r="G59">
            <v>3</v>
          </cell>
          <cell r="H59">
            <v>11</v>
          </cell>
          <cell r="I59" t="str">
            <v>F</v>
          </cell>
          <cell r="J59" t="str">
            <v>LILONGWE</v>
          </cell>
          <cell r="K59">
            <v>6</v>
          </cell>
        </row>
        <row r="60">
          <cell r="A60" t="str">
            <v>RS 560</v>
          </cell>
          <cell r="B60">
            <v>382</v>
          </cell>
          <cell r="C60" t="str">
            <v>C</v>
          </cell>
          <cell r="D60" t="str">
            <v>F</v>
          </cell>
          <cell r="E60" t="str">
            <v>Mung'ona - Chiwoshya</v>
          </cell>
          <cell r="F60" t="str">
            <v>T343</v>
          </cell>
          <cell r="G60">
            <v>1</v>
          </cell>
          <cell r="H60">
            <v>18</v>
          </cell>
          <cell r="I60" t="str">
            <v>F</v>
          </cell>
          <cell r="J60" t="str">
            <v>MCHINJI</v>
          </cell>
          <cell r="K60">
            <v>6</v>
          </cell>
        </row>
        <row r="61">
          <cell r="A61" t="str">
            <v>RS 559</v>
          </cell>
          <cell r="B61">
            <v>381</v>
          </cell>
          <cell r="C61" t="str">
            <v>C</v>
          </cell>
          <cell r="D61" t="str">
            <v>F</v>
          </cell>
          <cell r="E61" t="str">
            <v>Chiwoshya - Mavwere</v>
          </cell>
          <cell r="F61" t="str">
            <v>T343</v>
          </cell>
          <cell r="G61">
            <v>2</v>
          </cell>
          <cell r="H61">
            <v>15</v>
          </cell>
          <cell r="I61" t="str">
            <v>F</v>
          </cell>
          <cell r="J61" t="str">
            <v>MCHINJI</v>
          </cell>
          <cell r="K61">
            <v>6</v>
          </cell>
        </row>
        <row r="62">
          <cell r="A62" t="str">
            <v>RS 561</v>
          </cell>
          <cell r="B62">
            <v>383</v>
          </cell>
          <cell r="C62" t="str">
            <v>C</v>
          </cell>
          <cell r="D62" t="str">
            <v>F</v>
          </cell>
          <cell r="E62" t="str">
            <v>Mavwere - Msitu</v>
          </cell>
          <cell r="F62" t="str">
            <v>T343</v>
          </cell>
          <cell r="G62">
            <v>3</v>
          </cell>
          <cell r="H62">
            <v>8.3000000000000007</v>
          </cell>
          <cell r="I62" t="str">
            <v>F</v>
          </cell>
          <cell r="J62" t="str">
            <v>MCHINJI</v>
          </cell>
          <cell r="K62">
            <v>6</v>
          </cell>
        </row>
        <row r="63">
          <cell r="A63" t="str">
            <v>RS 562</v>
          </cell>
          <cell r="B63">
            <v>384</v>
          </cell>
          <cell r="C63" t="str">
            <v>C</v>
          </cell>
          <cell r="D63" t="str">
            <v>F</v>
          </cell>
          <cell r="E63" t="str">
            <v>Majiga - Daminga - junction D187</v>
          </cell>
          <cell r="F63" t="str">
            <v>T344</v>
          </cell>
          <cell r="G63">
            <v>1</v>
          </cell>
          <cell r="H63">
            <v>26</v>
          </cell>
          <cell r="I63" t="str">
            <v>F</v>
          </cell>
          <cell r="J63" t="str">
            <v>LILONGWE</v>
          </cell>
          <cell r="K63">
            <v>6</v>
          </cell>
          <cell r="L63" t="str">
            <v>Changed designation from M16 to S115</v>
          </cell>
        </row>
        <row r="64">
          <cell r="A64" t="str">
            <v>RS 563</v>
          </cell>
          <cell r="B64">
            <v>385</v>
          </cell>
          <cell r="C64" t="str">
            <v>C</v>
          </cell>
          <cell r="D64" t="str">
            <v>F</v>
          </cell>
          <cell r="E64" t="str">
            <v>Chileka (junction M12) - Mingondo T. C.</v>
          </cell>
          <cell r="F64" t="str">
            <v>T345</v>
          </cell>
          <cell r="G64">
            <v>1</v>
          </cell>
          <cell r="H64">
            <v>10.199999999999999</v>
          </cell>
          <cell r="I64" t="str">
            <v>F</v>
          </cell>
          <cell r="J64" t="str">
            <v>LILONGWE</v>
          </cell>
          <cell r="K64">
            <v>6</v>
          </cell>
        </row>
        <row r="65">
          <cell r="A65" t="str">
            <v>RS 567</v>
          </cell>
          <cell r="B65">
            <v>389</v>
          </cell>
          <cell r="C65" t="str">
            <v>C</v>
          </cell>
          <cell r="D65" t="str">
            <v>F</v>
          </cell>
          <cell r="E65" t="str">
            <v>Mingondo T. C. - Likuni River</v>
          </cell>
          <cell r="F65" t="str">
            <v>T345</v>
          </cell>
          <cell r="G65">
            <v>2</v>
          </cell>
          <cell r="H65">
            <v>7.9</v>
          </cell>
          <cell r="I65" t="str">
            <v>F</v>
          </cell>
          <cell r="J65" t="str">
            <v>LILONGWE</v>
          </cell>
          <cell r="K65">
            <v>6</v>
          </cell>
        </row>
        <row r="66">
          <cell r="A66" t="str">
            <v>RS 565</v>
          </cell>
          <cell r="B66">
            <v>387</v>
          </cell>
          <cell r="C66" t="str">
            <v>C</v>
          </cell>
          <cell r="D66" t="str">
            <v>F</v>
          </cell>
          <cell r="E66" t="str">
            <v>Likuni River - Njoka</v>
          </cell>
          <cell r="F66" t="str">
            <v>T345</v>
          </cell>
          <cell r="G66">
            <v>3</v>
          </cell>
          <cell r="H66">
            <v>8.4</v>
          </cell>
          <cell r="I66" t="str">
            <v>F</v>
          </cell>
          <cell r="J66" t="str">
            <v>LILONGWE</v>
          </cell>
          <cell r="K66">
            <v>6</v>
          </cell>
        </row>
        <row r="67">
          <cell r="A67" t="str">
            <v>RS 566</v>
          </cell>
          <cell r="B67">
            <v>388</v>
          </cell>
          <cell r="C67" t="str">
            <v>C</v>
          </cell>
          <cell r="D67" t="str">
            <v>F</v>
          </cell>
          <cell r="E67" t="str">
            <v>Njoka - Malingunde (junction S124)</v>
          </cell>
          <cell r="F67" t="str">
            <v>T345</v>
          </cell>
          <cell r="G67">
            <v>4</v>
          </cell>
          <cell r="H67">
            <v>9.6999999999999993</v>
          </cell>
          <cell r="I67" t="str">
            <v>F</v>
          </cell>
          <cell r="J67" t="str">
            <v>LILONGWE</v>
          </cell>
          <cell r="K67">
            <v>6</v>
          </cell>
        </row>
        <row r="68">
          <cell r="A68" t="str">
            <v>RS 569</v>
          </cell>
          <cell r="B68">
            <v>391</v>
          </cell>
          <cell r="C68" t="str">
            <v>C</v>
          </cell>
          <cell r="D68" t="str">
            <v>F</v>
          </cell>
          <cell r="E68" t="str">
            <v>Kayabwa - Badwa River</v>
          </cell>
          <cell r="F68" t="str">
            <v>T346</v>
          </cell>
          <cell r="G68">
            <v>1</v>
          </cell>
          <cell r="H68">
            <v>7.3</v>
          </cell>
          <cell r="I68" t="str">
            <v>F</v>
          </cell>
          <cell r="J68" t="str">
            <v>LILONGWE</v>
          </cell>
          <cell r="K68">
            <v>6</v>
          </cell>
        </row>
        <row r="69">
          <cell r="A69" t="str">
            <v>RS 568</v>
          </cell>
          <cell r="B69">
            <v>390</v>
          </cell>
          <cell r="C69" t="str">
            <v>C</v>
          </cell>
          <cell r="D69" t="str">
            <v>F</v>
          </cell>
          <cell r="E69" t="str">
            <v>Badwa River - Mika</v>
          </cell>
          <cell r="F69" t="str">
            <v>T346</v>
          </cell>
          <cell r="G69">
            <v>2</v>
          </cell>
          <cell r="H69">
            <v>7.3</v>
          </cell>
          <cell r="I69" t="str">
            <v>F</v>
          </cell>
          <cell r="J69" t="str">
            <v>LILONGWE</v>
          </cell>
          <cell r="K69">
            <v>6</v>
          </cell>
        </row>
        <row r="70">
          <cell r="A70" t="str">
            <v>RS 570</v>
          </cell>
          <cell r="B70">
            <v>382</v>
          </cell>
          <cell r="C70" t="str">
            <v>C</v>
          </cell>
          <cell r="D70" t="str">
            <v>F</v>
          </cell>
          <cell r="E70" t="str">
            <v xml:space="preserve">Mika - Kalonga </v>
          </cell>
          <cell r="F70" t="str">
            <v>T346</v>
          </cell>
          <cell r="G70">
            <v>3</v>
          </cell>
          <cell r="H70">
            <v>2.8</v>
          </cell>
          <cell r="I70" t="str">
            <v>F</v>
          </cell>
          <cell r="J70" t="str">
            <v>LILONGWE</v>
          </cell>
          <cell r="K70">
            <v>6</v>
          </cell>
        </row>
        <row r="71">
          <cell r="A71" t="str">
            <v>RS 571</v>
          </cell>
          <cell r="B71">
            <v>393</v>
          </cell>
          <cell r="C71" t="str">
            <v>C</v>
          </cell>
          <cell r="D71" t="str">
            <v>F</v>
          </cell>
          <cell r="E71" t="str">
            <v>Mutu - Mwalilakwacha</v>
          </cell>
          <cell r="F71" t="str">
            <v>T347</v>
          </cell>
          <cell r="G71">
            <v>1</v>
          </cell>
          <cell r="H71">
            <v>26</v>
          </cell>
          <cell r="I71" t="str">
            <v>F</v>
          </cell>
          <cell r="J71" t="str">
            <v>LILONGWE</v>
          </cell>
          <cell r="K71">
            <v>6</v>
          </cell>
        </row>
        <row r="72">
          <cell r="A72" t="str">
            <v>RS 572</v>
          </cell>
          <cell r="B72">
            <v>394</v>
          </cell>
          <cell r="C72" t="str">
            <v>C</v>
          </cell>
          <cell r="D72" t="str">
            <v>F</v>
          </cell>
          <cell r="E72" t="str">
            <v>Mponela - Mkulumimba</v>
          </cell>
          <cell r="F72" t="str">
            <v>T348</v>
          </cell>
          <cell r="G72">
            <v>1</v>
          </cell>
          <cell r="H72">
            <v>23.7</v>
          </cell>
          <cell r="I72" t="str">
            <v>F</v>
          </cell>
          <cell r="J72" t="str">
            <v>DOWA</v>
          </cell>
          <cell r="K72">
            <v>6</v>
          </cell>
        </row>
        <row r="73">
          <cell r="A73" t="str">
            <v>RS 258</v>
          </cell>
          <cell r="B73">
            <v>80</v>
          </cell>
          <cell r="C73" t="str">
            <v>C</v>
          </cell>
          <cell r="D73" t="str">
            <v>F</v>
          </cell>
          <cell r="E73" t="str">
            <v>Kasuntha - Mkulumimba</v>
          </cell>
          <cell r="F73" t="str">
            <v>T349</v>
          </cell>
          <cell r="G73">
            <v>1</v>
          </cell>
          <cell r="H73">
            <v>11.6</v>
          </cell>
          <cell r="I73" t="str">
            <v>FL</v>
          </cell>
          <cell r="J73" t="str">
            <v>DOWA</v>
          </cell>
          <cell r="K73" t="str">
            <v>5,6</v>
          </cell>
          <cell r="L73" t="str">
            <v>Changed designation from S120 to T349</v>
          </cell>
        </row>
        <row r="74">
          <cell r="A74" t="str">
            <v>RS 573</v>
          </cell>
          <cell r="B74">
            <v>395</v>
          </cell>
          <cell r="C74" t="str">
            <v>C</v>
          </cell>
          <cell r="D74" t="str">
            <v>F</v>
          </cell>
          <cell r="E74" t="str">
            <v>Mponera - Ntchisi</v>
          </cell>
          <cell r="F74" t="str">
            <v>T350</v>
          </cell>
          <cell r="G74">
            <v>1</v>
          </cell>
          <cell r="H74">
            <v>40</v>
          </cell>
          <cell r="I74" t="str">
            <v>FL</v>
          </cell>
          <cell r="J74" t="str">
            <v>DOWA</v>
          </cell>
          <cell r="K74">
            <v>5</v>
          </cell>
        </row>
        <row r="75">
          <cell r="A75" t="str">
            <v>RS 576</v>
          </cell>
          <cell r="B75">
            <v>398</v>
          </cell>
          <cell r="C75" t="str">
            <v>C</v>
          </cell>
          <cell r="D75" t="str">
            <v>F</v>
          </cell>
          <cell r="E75" t="str">
            <v>Mchinji Customs (junction M12) - Chikoka</v>
          </cell>
          <cell r="F75" t="str">
            <v>T351</v>
          </cell>
          <cell r="G75">
            <v>1</v>
          </cell>
          <cell r="H75">
            <v>9</v>
          </cell>
          <cell r="I75" t="str">
            <v>FL</v>
          </cell>
          <cell r="J75" t="str">
            <v>MCHINJI</v>
          </cell>
          <cell r="K75">
            <v>6</v>
          </cell>
        </row>
        <row r="76">
          <cell r="A76" t="str">
            <v>RS 574</v>
          </cell>
          <cell r="B76">
            <v>396</v>
          </cell>
          <cell r="C76" t="str">
            <v>C</v>
          </cell>
          <cell r="D76" t="str">
            <v>F</v>
          </cell>
          <cell r="E76" t="str">
            <v>Chikoka - Likawe</v>
          </cell>
          <cell r="F76" t="str">
            <v>T351</v>
          </cell>
          <cell r="G76">
            <v>2</v>
          </cell>
          <cell r="H76">
            <v>6.5</v>
          </cell>
          <cell r="I76" t="str">
            <v>FL</v>
          </cell>
          <cell r="J76" t="str">
            <v>MCHINJI</v>
          </cell>
          <cell r="K76">
            <v>6</v>
          </cell>
        </row>
        <row r="77">
          <cell r="A77" t="str">
            <v>RS 577</v>
          </cell>
          <cell r="B77">
            <v>399</v>
          </cell>
          <cell r="C77" t="str">
            <v>C</v>
          </cell>
          <cell r="D77" t="str">
            <v>F</v>
          </cell>
          <cell r="E77" t="str">
            <v>Likawe - Ulele</v>
          </cell>
          <cell r="F77" t="str">
            <v>T351</v>
          </cell>
          <cell r="G77">
            <v>3</v>
          </cell>
          <cell r="H77">
            <v>39.6</v>
          </cell>
          <cell r="I77" t="str">
            <v>FL</v>
          </cell>
          <cell r="J77" t="str">
            <v>MCHINJI</v>
          </cell>
          <cell r="K77">
            <v>6</v>
          </cell>
        </row>
        <row r="78">
          <cell r="A78" t="str">
            <v>RS 575</v>
          </cell>
          <cell r="B78">
            <v>397</v>
          </cell>
          <cell r="C78" t="str">
            <v>C</v>
          </cell>
          <cell r="D78" t="str">
            <v>F</v>
          </cell>
          <cell r="E78" t="str">
            <v>Ulele - Kamwendo (junction M12)</v>
          </cell>
          <cell r="F78" t="str">
            <v>T351</v>
          </cell>
          <cell r="G78">
            <v>4</v>
          </cell>
          <cell r="H78">
            <v>14.8</v>
          </cell>
          <cell r="I78" t="str">
            <v>FL</v>
          </cell>
          <cell r="J78" t="str">
            <v>MCHINJI</v>
          </cell>
          <cell r="K78">
            <v>6</v>
          </cell>
        </row>
        <row r="79">
          <cell r="A79" t="str">
            <v>RS 578</v>
          </cell>
          <cell r="B79">
            <v>400</v>
          </cell>
          <cell r="C79" t="str">
            <v>C</v>
          </cell>
          <cell r="D79" t="str">
            <v>F</v>
          </cell>
          <cell r="E79" t="str">
            <v>Benga (junction M5) - Juma</v>
          </cell>
          <cell r="F79" t="str">
            <v>T355</v>
          </cell>
          <cell r="G79">
            <v>1</v>
          </cell>
          <cell r="H79">
            <v>2.8</v>
          </cell>
          <cell r="I79" t="str">
            <v>FL</v>
          </cell>
          <cell r="J79" t="str">
            <v>NKHOTA KOTA</v>
          </cell>
          <cell r="K79">
            <v>5</v>
          </cell>
        </row>
        <row r="80">
          <cell r="A80" t="str">
            <v>RS 579</v>
          </cell>
          <cell r="B80">
            <v>401</v>
          </cell>
          <cell r="C80" t="str">
            <v>C</v>
          </cell>
          <cell r="D80" t="str">
            <v>F</v>
          </cell>
          <cell r="E80" t="str">
            <v>Juma - Suluwi</v>
          </cell>
          <cell r="F80" t="str">
            <v>T355</v>
          </cell>
          <cell r="G80">
            <v>2</v>
          </cell>
          <cell r="H80">
            <v>8</v>
          </cell>
          <cell r="I80" t="str">
            <v>FL</v>
          </cell>
          <cell r="J80" t="str">
            <v>NKHOTA KOTA</v>
          </cell>
          <cell r="K80">
            <v>5</v>
          </cell>
        </row>
        <row r="81">
          <cell r="A81" t="str">
            <v>RS 591</v>
          </cell>
          <cell r="B81">
            <v>413</v>
          </cell>
          <cell r="C81" t="str">
            <v>C</v>
          </cell>
          <cell r="D81" t="str">
            <v>F</v>
          </cell>
          <cell r="E81" t="str">
            <v>Suluwi - Kachisoka (junction M5)</v>
          </cell>
          <cell r="F81" t="str">
            <v>T355</v>
          </cell>
          <cell r="G81">
            <v>3</v>
          </cell>
          <cell r="H81">
            <v>9.5</v>
          </cell>
          <cell r="I81" t="str">
            <v>FL</v>
          </cell>
          <cell r="J81" t="str">
            <v>NKHOTA KOTA</v>
          </cell>
          <cell r="K81">
            <v>7</v>
          </cell>
          <cell r="L81" t="str">
            <v>Changed designation from T358 to T355</v>
          </cell>
        </row>
        <row r="82">
          <cell r="A82" t="str">
            <v>RS 580</v>
          </cell>
          <cell r="B82">
            <v>402</v>
          </cell>
          <cell r="C82" t="str">
            <v>C</v>
          </cell>
          <cell r="D82" t="str">
            <v>F</v>
          </cell>
          <cell r="E82" t="str">
            <v>Kanyenyeva (junction M14) - Chitala River Bridge</v>
          </cell>
          <cell r="F82" t="str">
            <v>T356</v>
          </cell>
          <cell r="G82">
            <v>1</v>
          </cell>
          <cell r="H82">
            <v>8.1999999999999993</v>
          </cell>
          <cell r="I82" t="str">
            <v>FL</v>
          </cell>
          <cell r="J82" t="str">
            <v>DOWA</v>
          </cell>
          <cell r="K82">
            <v>6</v>
          </cell>
        </row>
        <row r="83">
          <cell r="A83" t="str">
            <v>RS 581</v>
          </cell>
          <cell r="B83">
            <v>403</v>
          </cell>
          <cell r="C83" t="str">
            <v>C</v>
          </cell>
          <cell r="D83" t="str">
            <v>F</v>
          </cell>
          <cell r="E83" t="str">
            <v>Chitala River Bridge - Sambo</v>
          </cell>
          <cell r="F83" t="str">
            <v>T356</v>
          </cell>
          <cell r="G83">
            <v>2</v>
          </cell>
          <cell r="H83">
            <v>12</v>
          </cell>
          <cell r="I83" t="str">
            <v>FL</v>
          </cell>
          <cell r="J83" t="str">
            <v>SALIMA</v>
          </cell>
          <cell r="K83">
            <v>6</v>
          </cell>
        </row>
        <row r="84">
          <cell r="A84" t="str">
            <v>RS 582</v>
          </cell>
          <cell r="B84">
            <v>404</v>
          </cell>
          <cell r="C84" t="str">
            <v>C</v>
          </cell>
          <cell r="D84" t="str">
            <v>F</v>
          </cell>
          <cell r="E84" t="str">
            <v>Sambo - Nkhombedza (junction M5)</v>
          </cell>
          <cell r="F84" t="str">
            <v>T356</v>
          </cell>
          <cell r="G84">
            <v>3</v>
          </cell>
          <cell r="H84">
            <v>5.9</v>
          </cell>
          <cell r="I84" t="str">
            <v>FL</v>
          </cell>
          <cell r="J84" t="str">
            <v>SALIMA</v>
          </cell>
          <cell r="K84">
            <v>6</v>
          </cell>
        </row>
        <row r="85">
          <cell r="A85" t="str">
            <v>RS 585</v>
          </cell>
          <cell r="B85">
            <v>407</v>
          </cell>
          <cell r="C85" t="str">
            <v>C</v>
          </cell>
          <cell r="D85" t="str">
            <v>F</v>
          </cell>
          <cell r="E85" t="str">
            <v>Chipemedza - Salima railway crossing</v>
          </cell>
          <cell r="F85" t="str">
            <v>T357</v>
          </cell>
          <cell r="G85">
            <v>1</v>
          </cell>
          <cell r="H85">
            <v>1.6</v>
          </cell>
          <cell r="I85" t="str">
            <v>FL</v>
          </cell>
          <cell r="J85" t="str">
            <v>SALIMA</v>
          </cell>
          <cell r="K85">
            <v>7</v>
          </cell>
        </row>
        <row r="86">
          <cell r="A86" t="str">
            <v>RS 583</v>
          </cell>
          <cell r="B86">
            <v>405</v>
          </cell>
          <cell r="C86" t="str">
            <v>C</v>
          </cell>
          <cell r="D86" t="str">
            <v>F</v>
          </cell>
          <cell r="E86" t="str">
            <v>Salima railway crossing - Cherani</v>
          </cell>
          <cell r="F86" t="str">
            <v>T357</v>
          </cell>
          <cell r="G86">
            <v>2</v>
          </cell>
          <cell r="H86">
            <v>8.3000000000000007</v>
          </cell>
          <cell r="I86" t="str">
            <v>FL</v>
          </cell>
          <cell r="J86" t="str">
            <v>SALIMA</v>
          </cell>
          <cell r="K86">
            <v>7</v>
          </cell>
        </row>
        <row r="87">
          <cell r="A87" t="str">
            <v>RS 584</v>
          </cell>
          <cell r="B87">
            <v>406</v>
          </cell>
          <cell r="C87" t="str">
            <v>C</v>
          </cell>
          <cell r="D87" t="str">
            <v>F</v>
          </cell>
          <cell r="E87" t="str">
            <v>Cherani - Kachulu</v>
          </cell>
          <cell r="F87" t="str">
            <v>T357</v>
          </cell>
          <cell r="G87">
            <v>3</v>
          </cell>
          <cell r="H87">
            <v>10.4</v>
          </cell>
          <cell r="I87" t="str">
            <v>FL</v>
          </cell>
          <cell r="J87" t="str">
            <v>SALIMA</v>
          </cell>
          <cell r="K87">
            <v>7</v>
          </cell>
        </row>
        <row r="88">
          <cell r="A88" t="str">
            <v>RS 663</v>
          </cell>
          <cell r="B88">
            <v>485</v>
          </cell>
          <cell r="C88" t="str">
            <v>C</v>
          </cell>
          <cell r="D88" t="str">
            <v>F</v>
          </cell>
          <cell r="E88" t="str">
            <v>Kachulu - Lifuwu</v>
          </cell>
          <cell r="F88" t="str">
            <v>T357</v>
          </cell>
          <cell r="G88">
            <v>3</v>
          </cell>
          <cell r="H88">
            <v>7</v>
          </cell>
          <cell r="I88" t="str">
            <v>FL</v>
          </cell>
          <cell r="J88" t="str">
            <v>SALIMA</v>
          </cell>
          <cell r="K88">
            <v>7</v>
          </cell>
          <cell r="L88" t="str">
            <v>Changed designation from D276 to T357</v>
          </cell>
        </row>
        <row r="89">
          <cell r="A89" t="str">
            <v>RS 587</v>
          </cell>
          <cell r="B89">
            <v>409</v>
          </cell>
          <cell r="C89" t="str">
            <v>C</v>
          </cell>
          <cell r="D89" t="str">
            <v>F</v>
          </cell>
          <cell r="E89" t="str">
            <v>Lifuwu - Mikute</v>
          </cell>
          <cell r="F89" t="str">
            <v>T357</v>
          </cell>
          <cell r="G89">
            <v>5</v>
          </cell>
          <cell r="H89">
            <v>9.6</v>
          </cell>
          <cell r="I89" t="str">
            <v>FL</v>
          </cell>
          <cell r="J89" t="str">
            <v>SALIMA</v>
          </cell>
          <cell r="K89">
            <v>7</v>
          </cell>
          <cell r="L89" t="str">
            <v>Changed designation from T358 to T357</v>
          </cell>
        </row>
        <row r="90">
          <cell r="A90" t="str">
            <v>RS 586</v>
          </cell>
          <cell r="B90">
            <v>408</v>
          </cell>
          <cell r="C90" t="str">
            <v>C</v>
          </cell>
          <cell r="D90" t="str">
            <v>F</v>
          </cell>
          <cell r="E90" t="str">
            <v>Mikute - Nafulu</v>
          </cell>
          <cell r="F90" t="str">
            <v>T358</v>
          </cell>
          <cell r="G90">
            <v>1</v>
          </cell>
          <cell r="H90">
            <v>2.7</v>
          </cell>
          <cell r="I90" t="str">
            <v>FL</v>
          </cell>
          <cell r="J90" t="str">
            <v>SALIMA</v>
          </cell>
          <cell r="K90">
            <v>7</v>
          </cell>
        </row>
        <row r="91">
          <cell r="A91" t="str">
            <v>RS 590</v>
          </cell>
          <cell r="B91">
            <v>412</v>
          </cell>
          <cell r="C91" t="str">
            <v>C</v>
          </cell>
          <cell r="D91" t="str">
            <v>F</v>
          </cell>
          <cell r="E91" t="str">
            <v>Nafulu - Kachule</v>
          </cell>
          <cell r="F91" t="str">
            <v>T358</v>
          </cell>
          <cell r="G91">
            <v>2</v>
          </cell>
          <cell r="H91">
            <v>10.5</v>
          </cell>
          <cell r="I91" t="str">
            <v>FL</v>
          </cell>
          <cell r="J91" t="str">
            <v>SALIMA</v>
          </cell>
          <cell r="K91">
            <v>7</v>
          </cell>
        </row>
        <row r="92">
          <cell r="A92" t="str">
            <v>RS 589</v>
          </cell>
          <cell r="B92">
            <v>411</v>
          </cell>
          <cell r="C92" t="str">
            <v>C</v>
          </cell>
          <cell r="D92" t="str">
            <v>F</v>
          </cell>
          <cell r="E92" t="str">
            <v>Kachule - Maganga</v>
          </cell>
          <cell r="F92" t="str">
            <v>T358</v>
          </cell>
          <cell r="G92">
            <v>3</v>
          </cell>
          <cell r="H92">
            <v>2.4</v>
          </cell>
          <cell r="I92" t="str">
            <v>FL</v>
          </cell>
          <cell r="J92" t="str">
            <v>SALIMA</v>
          </cell>
          <cell r="K92">
            <v>7</v>
          </cell>
        </row>
        <row r="93">
          <cell r="A93" t="str">
            <v>RS 588</v>
          </cell>
          <cell r="B93">
            <v>410</v>
          </cell>
          <cell r="C93" t="str">
            <v>C</v>
          </cell>
          <cell r="D93" t="str">
            <v>F</v>
          </cell>
          <cell r="E93" t="str">
            <v>Kachule - Chipemedza</v>
          </cell>
          <cell r="F93" t="str">
            <v>T358</v>
          </cell>
          <cell r="G93">
            <v>4</v>
          </cell>
          <cell r="H93">
            <v>10.8</v>
          </cell>
          <cell r="I93" t="str">
            <v>FL</v>
          </cell>
          <cell r="J93" t="str">
            <v>SALIMA</v>
          </cell>
          <cell r="K93">
            <v>7</v>
          </cell>
        </row>
        <row r="94">
          <cell r="A94" t="str">
            <v>RS 594</v>
          </cell>
          <cell r="B94">
            <v>416</v>
          </cell>
          <cell r="C94" t="str">
            <v>C</v>
          </cell>
          <cell r="D94" t="str">
            <v>F</v>
          </cell>
          <cell r="E94" t="str">
            <v>Mpeya T.C - Kalembera</v>
          </cell>
          <cell r="F94" t="str">
            <v>T363</v>
          </cell>
          <cell r="G94">
            <v>1</v>
          </cell>
          <cell r="H94">
            <v>9.1999999999999993</v>
          </cell>
          <cell r="I94" t="str">
            <v>R</v>
          </cell>
          <cell r="J94" t="str">
            <v>LILONGWE</v>
          </cell>
          <cell r="K94">
            <v>6</v>
          </cell>
          <cell r="L94" t="str">
            <v>Section start changed to exclude Chendawaka Road (RS 154)</v>
          </cell>
        </row>
        <row r="95">
          <cell r="A95" t="str">
            <v>RS 593</v>
          </cell>
          <cell r="B95">
            <v>415</v>
          </cell>
          <cell r="C95" t="str">
            <v>C</v>
          </cell>
          <cell r="D95" t="str">
            <v>F</v>
          </cell>
          <cell r="E95" t="str">
            <v>Kalembera - Lundu</v>
          </cell>
          <cell r="F95" t="str">
            <v>T363</v>
          </cell>
          <cell r="G95">
            <v>2</v>
          </cell>
          <cell r="H95">
            <v>5.8</v>
          </cell>
          <cell r="I95" t="str">
            <v>R</v>
          </cell>
          <cell r="J95" t="str">
            <v>LILONGWE</v>
          </cell>
          <cell r="K95">
            <v>6</v>
          </cell>
        </row>
        <row r="96">
          <cell r="A96" t="str">
            <v>RS 596</v>
          </cell>
          <cell r="B96">
            <v>418</v>
          </cell>
          <cell r="C96" t="str">
            <v>C</v>
          </cell>
          <cell r="D96" t="str">
            <v>F</v>
          </cell>
          <cell r="E96" t="str">
            <v>Samu (junction M12) - Kanyelele</v>
          </cell>
          <cell r="F96" t="str">
            <v>T364</v>
          </cell>
          <cell r="G96">
            <v>1</v>
          </cell>
          <cell r="H96">
            <v>5.7</v>
          </cell>
          <cell r="I96" t="str">
            <v>FL</v>
          </cell>
          <cell r="J96" t="str">
            <v>LILONGWE</v>
          </cell>
          <cell r="K96">
            <v>6</v>
          </cell>
        </row>
        <row r="97">
          <cell r="A97" t="str">
            <v>RS 595</v>
          </cell>
          <cell r="B97">
            <v>417</v>
          </cell>
          <cell r="C97" t="str">
            <v>C</v>
          </cell>
          <cell r="D97" t="str">
            <v>F</v>
          </cell>
          <cell r="E97" t="str">
            <v>Kanyelele - Nakura</v>
          </cell>
          <cell r="F97" t="str">
            <v>T364</v>
          </cell>
          <cell r="G97">
            <v>2</v>
          </cell>
          <cell r="H97">
            <v>5.9</v>
          </cell>
          <cell r="I97" t="str">
            <v>FL</v>
          </cell>
          <cell r="J97" t="str">
            <v>LILONGWE</v>
          </cell>
          <cell r="K97">
            <v>6</v>
          </cell>
          <cell r="L97" t="str">
            <v>Changed junction road designation from M5</v>
          </cell>
        </row>
        <row r="98">
          <cell r="A98" t="str">
            <v>RS 669</v>
          </cell>
          <cell r="B98">
            <v>491</v>
          </cell>
          <cell r="C98" t="str">
            <v>C</v>
          </cell>
          <cell r="D98" t="str">
            <v>F</v>
          </cell>
          <cell r="E98" t="str">
            <v>Nakula - Kakoma</v>
          </cell>
          <cell r="F98" t="str">
            <v>T364</v>
          </cell>
          <cell r="G98">
            <v>3</v>
          </cell>
          <cell r="H98">
            <v>8.4</v>
          </cell>
          <cell r="I98" t="str">
            <v>FL</v>
          </cell>
          <cell r="J98" t="str">
            <v>LILONGWE</v>
          </cell>
          <cell r="K98">
            <v>6</v>
          </cell>
          <cell r="L98" t="str">
            <v>Changed designation from UDX to T364</v>
          </cell>
        </row>
        <row r="99">
          <cell r="A99" t="str">
            <v>RS 597</v>
          </cell>
          <cell r="B99">
            <v>419</v>
          </cell>
          <cell r="C99" t="str">
            <v>C</v>
          </cell>
          <cell r="D99" t="str">
            <v>F</v>
          </cell>
          <cell r="E99" t="str">
            <v>Kakoma - Njoka</v>
          </cell>
          <cell r="F99" t="str">
            <v>T364</v>
          </cell>
          <cell r="G99">
            <v>4</v>
          </cell>
          <cell r="H99">
            <v>11.9</v>
          </cell>
          <cell r="I99" t="str">
            <v>FL</v>
          </cell>
          <cell r="J99" t="str">
            <v>LILONGWE</v>
          </cell>
          <cell r="K99">
            <v>6</v>
          </cell>
        </row>
        <row r="100">
          <cell r="A100" t="str">
            <v>RS 604</v>
          </cell>
          <cell r="B100">
            <v>426</v>
          </cell>
          <cell r="C100" t="str">
            <v>C</v>
          </cell>
          <cell r="D100" t="str">
            <v>F</v>
          </cell>
          <cell r="E100" t="str">
            <v>Kbyzala Village - Chizandu</v>
          </cell>
          <cell r="F100" t="str">
            <v>T366</v>
          </cell>
          <cell r="G100">
            <v>1</v>
          </cell>
          <cell r="H100">
            <v>12.1</v>
          </cell>
          <cell r="I100" t="str">
            <v>FL</v>
          </cell>
          <cell r="J100" t="str">
            <v>LILONGWE</v>
          </cell>
          <cell r="K100">
            <v>6</v>
          </cell>
        </row>
        <row r="101">
          <cell r="A101" t="str">
            <v>RS 603</v>
          </cell>
          <cell r="B101">
            <v>425</v>
          </cell>
          <cell r="C101" t="str">
            <v>C</v>
          </cell>
          <cell r="D101" t="str">
            <v>F</v>
          </cell>
          <cell r="E101" t="str">
            <v>Chizandu - Kambanizithe</v>
          </cell>
          <cell r="F101" t="str">
            <v>T366</v>
          </cell>
          <cell r="G101">
            <v>2</v>
          </cell>
          <cell r="H101">
            <v>8.6999999999999993</v>
          </cell>
          <cell r="I101" t="str">
            <v>FL</v>
          </cell>
          <cell r="J101" t="str">
            <v>LILONGWE</v>
          </cell>
          <cell r="K101">
            <v>6</v>
          </cell>
          <cell r="L101" t="str">
            <v>Changed designation from D198 to S124</v>
          </cell>
        </row>
        <row r="102">
          <cell r="A102" t="str">
            <v>RS 601</v>
          </cell>
          <cell r="B102">
            <v>423</v>
          </cell>
          <cell r="C102" t="str">
            <v>C</v>
          </cell>
          <cell r="D102" t="str">
            <v>F</v>
          </cell>
          <cell r="E102" t="str">
            <v>Kambanizithe - Diamphwe River bridge</v>
          </cell>
          <cell r="F102" t="str">
            <v>T366</v>
          </cell>
          <cell r="G102">
            <v>3</v>
          </cell>
          <cell r="H102">
            <v>7.7</v>
          </cell>
          <cell r="I102" t="str">
            <v>FL</v>
          </cell>
          <cell r="J102" t="str">
            <v>LILONGWE</v>
          </cell>
          <cell r="K102">
            <v>6</v>
          </cell>
        </row>
        <row r="103">
          <cell r="A103" t="str">
            <v>RS 598</v>
          </cell>
          <cell r="B103">
            <v>420</v>
          </cell>
          <cell r="C103" t="str">
            <v>C</v>
          </cell>
          <cell r="D103" t="str">
            <v>F</v>
          </cell>
          <cell r="E103" t="str">
            <v>Diamphwe River bridge - Kafere</v>
          </cell>
          <cell r="F103" t="str">
            <v>T366</v>
          </cell>
          <cell r="G103">
            <v>4</v>
          </cell>
          <cell r="H103">
            <v>12.2</v>
          </cell>
          <cell r="I103" t="str">
            <v>FL</v>
          </cell>
          <cell r="J103" t="str">
            <v>DEDZA</v>
          </cell>
          <cell r="K103">
            <v>6</v>
          </cell>
        </row>
        <row r="104">
          <cell r="A104" t="str">
            <v>RS 602</v>
          </cell>
          <cell r="B104">
            <v>424</v>
          </cell>
          <cell r="C104" t="str">
            <v>C</v>
          </cell>
          <cell r="D104" t="str">
            <v>F</v>
          </cell>
          <cell r="E104" t="str">
            <v>Kafere - Dzalanyama</v>
          </cell>
          <cell r="F104" t="str">
            <v>T366</v>
          </cell>
          <cell r="G104">
            <v>5</v>
          </cell>
          <cell r="H104">
            <v>3.3</v>
          </cell>
          <cell r="I104" t="str">
            <v>FL</v>
          </cell>
          <cell r="J104" t="str">
            <v>DEDZA</v>
          </cell>
          <cell r="K104">
            <v>6</v>
          </cell>
        </row>
        <row r="105">
          <cell r="A105" t="str">
            <v>RS 599</v>
          </cell>
          <cell r="B105">
            <v>421</v>
          </cell>
          <cell r="C105" t="str">
            <v>C</v>
          </cell>
          <cell r="D105" t="str">
            <v>F</v>
          </cell>
          <cell r="E105" t="str">
            <v>Dzalanyama - Mtengowagwa</v>
          </cell>
          <cell r="F105" t="str">
            <v>T366</v>
          </cell>
          <cell r="G105">
            <v>6</v>
          </cell>
          <cell r="H105">
            <v>31.3</v>
          </cell>
          <cell r="I105" t="str">
            <v>FL</v>
          </cell>
          <cell r="J105" t="str">
            <v>DEDZA</v>
          </cell>
          <cell r="K105">
            <v>6</v>
          </cell>
        </row>
        <row r="106">
          <cell r="A106" t="str">
            <v>RS 662</v>
          </cell>
          <cell r="B106">
            <v>484</v>
          </cell>
          <cell r="C106" t="str">
            <v>C</v>
          </cell>
          <cell r="D106" t="str">
            <v>F</v>
          </cell>
          <cell r="E106" t="str">
            <v>Mtengowagwa - Mikonde</v>
          </cell>
          <cell r="F106" t="str">
            <v>T366</v>
          </cell>
          <cell r="G106">
            <v>7</v>
          </cell>
          <cell r="H106">
            <v>2.8</v>
          </cell>
          <cell r="I106" t="str">
            <v>FL</v>
          </cell>
          <cell r="J106" t="str">
            <v>DEDZA</v>
          </cell>
          <cell r="K106">
            <v>6</v>
          </cell>
          <cell r="L106" t="str">
            <v>Changed designation from D209 to T366</v>
          </cell>
        </row>
        <row r="107">
          <cell r="A107" t="str">
            <v>RS 600</v>
          </cell>
          <cell r="B107">
            <v>422</v>
          </cell>
          <cell r="C107" t="str">
            <v>C</v>
          </cell>
          <cell r="D107" t="str">
            <v>F</v>
          </cell>
          <cell r="E107" t="str">
            <v>Mikonde - Njonja</v>
          </cell>
          <cell r="F107" t="str">
            <v>T366</v>
          </cell>
          <cell r="G107">
            <v>8</v>
          </cell>
          <cell r="H107">
            <v>6.2</v>
          </cell>
          <cell r="I107" t="str">
            <v>FL</v>
          </cell>
          <cell r="J107" t="str">
            <v>DEDZA</v>
          </cell>
          <cell r="K107">
            <v>6</v>
          </cell>
        </row>
        <row r="108">
          <cell r="A108" t="str">
            <v>RS 668</v>
          </cell>
          <cell r="B108">
            <v>490</v>
          </cell>
          <cell r="C108" t="str">
            <v>C</v>
          </cell>
          <cell r="D108" t="str">
            <v>F</v>
          </cell>
          <cell r="E108" t="str">
            <v>Mbala - Kambanizithe</v>
          </cell>
          <cell r="F108" t="str">
            <v>T367</v>
          </cell>
          <cell r="G108">
            <v>1</v>
          </cell>
          <cell r="H108">
            <v>8.1999999999999993</v>
          </cell>
          <cell r="I108" t="str">
            <v>FL</v>
          </cell>
          <cell r="J108" t="str">
            <v>LILONGWE</v>
          </cell>
          <cell r="K108">
            <v>6</v>
          </cell>
          <cell r="L108" t="str">
            <v>Changed designation from UD to T367.</v>
          </cell>
        </row>
        <row r="109">
          <cell r="A109" t="str">
            <v>RS 605</v>
          </cell>
          <cell r="B109">
            <v>427</v>
          </cell>
          <cell r="C109" t="str">
            <v>C</v>
          </cell>
          <cell r="D109" t="str">
            <v>F</v>
          </cell>
          <cell r="E109" t="str">
            <v>Diamphwe River - Mtengowangwa</v>
          </cell>
          <cell r="F109" t="str">
            <v>T368</v>
          </cell>
          <cell r="G109">
            <v>1</v>
          </cell>
          <cell r="H109">
            <v>18.600000000000001</v>
          </cell>
          <cell r="I109" t="str">
            <v>FL</v>
          </cell>
          <cell r="J109" t="str">
            <v>DEDZA</v>
          </cell>
          <cell r="K109">
            <v>6</v>
          </cell>
        </row>
        <row r="110">
          <cell r="A110" t="str">
            <v>RS 608</v>
          </cell>
          <cell r="B110">
            <v>430</v>
          </cell>
          <cell r="C110" t="str">
            <v>C</v>
          </cell>
          <cell r="D110" t="str">
            <v>F</v>
          </cell>
          <cell r="E110" t="str">
            <v>Chalendewa - Nanjiri River</v>
          </cell>
          <cell r="F110" t="str">
            <v>T369</v>
          </cell>
          <cell r="G110">
            <v>1</v>
          </cell>
          <cell r="H110">
            <v>6.3</v>
          </cell>
          <cell r="I110" t="str">
            <v>FL</v>
          </cell>
          <cell r="J110" t="str">
            <v>LILONGWE</v>
          </cell>
          <cell r="K110">
            <v>6</v>
          </cell>
        </row>
        <row r="111">
          <cell r="A111" t="str">
            <v>RS 607</v>
          </cell>
          <cell r="B111">
            <v>429</v>
          </cell>
          <cell r="C111" t="str">
            <v>C</v>
          </cell>
          <cell r="D111" t="str">
            <v>F</v>
          </cell>
          <cell r="E111" t="str">
            <v>Nanjiri River - Perete</v>
          </cell>
          <cell r="F111" t="str">
            <v>T369</v>
          </cell>
          <cell r="G111">
            <v>2</v>
          </cell>
          <cell r="H111">
            <v>9</v>
          </cell>
          <cell r="I111" t="str">
            <v>FL</v>
          </cell>
          <cell r="J111" t="str">
            <v>LILONGWE</v>
          </cell>
          <cell r="K111">
            <v>6</v>
          </cell>
        </row>
        <row r="112">
          <cell r="A112" t="str">
            <v>RS 606</v>
          </cell>
          <cell r="B112">
            <v>428</v>
          </cell>
          <cell r="C112" t="str">
            <v>C</v>
          </cell>
          <cell r="D112" t="str">
            <v>F</v>
          </cell>
          <cell r="E112" t="str">
            <v>Perete - Chiwoko</v>
          </cell>
          <cell r="F112" t="str">
            <v>T369</v>
          </cell>
          <cell r="G112">
            <v>3</v>
          </cell>
          <cell r="H112">
            <v>5.9</v>
          </cell>
          <cell r="I112" t="str">
            <v>FL</v>
          </cell>
          <cell r="J112" t="str">
            <v>LILONGWE</v>
          </cell>
          <cell r="K112">
            <v>6</v>
          </cell>
        </row>
        <row r="113">
          <cell r="A113" t="str">
            <v>RS 664</v>
          </cell>
          <cell r="B113">
            <v>486</v>
          </cell>
          <cell r="C113" t="str">
            <v>C</v>
          </cell>
          <cell r="D113" t="str">
            <v>F</v>
          </cell>
          <cell r="E113" t="str">
            <v>Kalumba T/Off (junction M1) - Chikhombe</v>
          </cell>
          <cell r="F113" t="str">
            <v>T370</v>
          </cell>
          <cell r="G113">
            <v>1</v>
          </cell>
          <cell r="H113">
            <v>10.5</v>
          </cell>
          <cell r="I113" t="str">
            <v>C</v>
          </cell>
          <cell r="J113" t="str">
            <v>LILONGWE</v>
          </cell>
          <cell r="K113">
            <v>8</v>
          </cell>
          <cell r="L113" t="str">
            <v>Changed designation from D370 to T370</v>
          </cell>
        </row>
        <row r="114">
          <cell r="A114" t="str">
            <v>RS 665</v>
          </cell>
          <cell r="B114">
            <v>487</v>
          </cell>
          <cell r="C114" t="str">
            <v>C</v>
          </cell>
          <cell r="D114" t="str">
            <v>F</v>
          </cell>
          <cell r="E114" t="str">
            <v>Chikhombe - Chiwoko</v>
          </cell>
          <cell r="F114" t="str">
            <v>T370</v>
          </cell>
          <cell r="G114">
            <v>2</v>
          </cell>
          <cell r="H114">
            <v>10.4</v>
          </cell>
          <cell r="I114" t="str">
            <v>C</v>
          </cell>
          <cell r="J114" t="str">
            <v>LILONGWE</v>
          </cell>
          <cell r="K114">
            <v>8</v>
          </cell>
          <cell r="L114" t="str">
            <v>Changed designation from D370 to T370</v>
          </cell>
        </row>
        <row r="115">
          <cell r="A115" t="str">
            <v>RS 609</v>
          </cell>
          <cell r="B115">
            <v>431</v>
          </cell>
          <cell r="C115" t="str">
            <v>C</v>
          </cell>
          <cell r="D115" t="str">
            <v>F</v>
          </cell>
          <cell r="E115" t="str">
            <v>Chiwoko - Chisendera</v>
          </cell>
          <cell r="F115" t="str">
            <v>T370</v>
          </cell>
          <cell r="G115">
            <v>3</v>
          </cell>
          <cell r="H115">
            <v>8</v>
          </cell>
          <cell r="I115" t="str">
            <v>FL</v>
          </cell>
          <cell r="J115" t="str">
            <v>LILONGWE</v>
          </cell>
          <cell r="K115">
            <v>6</v>
          </cell>
        </row>
        <row r="116">
          <cell r="A116" t="str">
            <v>RS 614</v>
          </cell>
          <cell r="B116">
            <v>436</v>
          </cell>
          <cell r="C116" t="str">
            <v>C</v>
          </cell>
          <cell r="D116" t="str">
            <v>F</v>
          </cell>
          <cell r="E116" t="str">
            <v>junction M1 - Kakolo</v>
          </cell>
          <cell r="F116" t="str">
            <v>T372</v>
          </cell>
          <cell r="G116">
            <v>1</v>
          </cell>
          <cell r="H116">
            <v>7.7</v>
          </cell>
          <cell r="I116" t="str">
            <v>FL</v>
          </cell>
          <cell r="J116" t="str">
            <v>DEDZA</v>
          </cell>
          <cell r="K116">
            <v>6</v>
          </cell>
        </row>
        <row r="117">
          <cell r="A117" t="str">
            <v>RS 616</v>
          </cell>
          <cell r="B117">
            <v>438</v>
          </cell>
          <cell r="C117" t="str">
            <v>C</v>
          </cell>
          <cell r="D117" t="str">
            <v>F</v>
          </cell>
          <cell r="E117" t="str">
            <v>Kakolo - Nkhonga</v>
          </cell>
          <cell r="F117" t="str">
            <v>T372</v>
          </cell>
          <cell r="G117">
            <v>2</v>
          </cell>
          <cell r="H117">
            <v>5.4</v>
          </cell>
          <cell r="I117" t="str">
            <v>FL</v>
          </cell>
          <cell r="J117" t="str">
            <v>DEDZA</v>
          </cell>
          <cell r="K117">
            <v>6</v>
          </cell>
        </row>
        <row r="118">
          <cell r="A118" t="str">
            <v>RS 610</v>
          </cell>
          <cell r="B118">
            <v>432</v>
          </cell>
          <cell r="C118" t="str">
            <v>C</v>
          </cell>
          <cell r="D118" t="str">
            <v>F</v>
          </cell>
          <cell r="E118" t="str">
            <v>Mpatamilonde - Mpalale</v>
          </cell>
          <cell r="F118" t="str">
            <v>T372</v>
          </cell>
          <cell r="G118">
            <v>3</v>
          </cell>
          <cell r="H118">
            <v>20.3</v>
          </cell>
          <cell r="I118" t="str">
            <v>H</v>
          </cell>
          <cell r="J118" t="str">
            <v>DEDZA</v>
          </cell>
          <cell r="K118">
            <v>6</v>
          </cell>
        </row>
        <row r="119">
          <cell r="A119" t="str">
            <v>RS 612</v>
          </cell>
          <cell r="B119">
            <v>434</v>
          </cell>
          <cell r="C119" t="str">
            <v>C</v>
          </cell>
          <cell r="D119" t="str">
            <v>F</v>
          </cell>
          <cell r="E119" t="str">
            <v>Mpalale - Dedza</v>
          </cell>
          <cell r="F119" t="str">
            <v>T372</v>
          </cell>
          <cell r="G119">
            <v>4</v>
          </cell>
          <cell r="H119">
            <v>7.5</v>
          </cell>
          <cell r="I119" t="str">
            <v>H</v>
          </cell>
          <cell r="J119" t="str">
            <v>DEDZA</v>
          </cell>
          <cell r="K119">
            <v>6</v>
          </cell>
        </row>
        <row r="120">
          <cell r="A120" t="str">
            <v>RS 265</v>
          </cell>
          <cell r="B120">
            <v>87</v>
          </cell>
          <cell r="C120" t="str">
            <v>C</v>
          </cell>
          <cell r="D120" t="str">
            <v>F</v>
          </cell>
          <cell r="E120" t="str">
            <v>Chamadenga - Katete River</v>
          </cell>
          <cell r="F120" t="str">
            <v>T373</v>
          </cell>
          <cell r="G120">
            <v>1</v>
          </cell>
          <cell r="H120">
            <v>6.3</v>
          </cell>
          <cell r="I120" t="str">
            <v>FL</v>
          </cell>
          <cell r="J120" t="str">
            <v>LILONGWE</v>
          </cell>
          <cell r="K120">
            <v>6</v>
          </cell>
          <cell r="L120" t="str">
            <v>Changed designation from S121 to T373</v>
          </cell>
        </row>
        <row r="121">
          <cell r="A121" t="str">
            <v>RS 266</v>
          </cell>
          <cell r="B121">
            <v>88</v>
          </cell>
          <cell r="C121" t="str">
            <v>C</v>
          </cell>
          <cell r="D121" t="str">
            <v>F</v>
          </cell>
          <cell r="E121" t="str">
            <v>Katete River - Linthipe River Bridge</v>
          </cell>
          <cell r="F121" t="str">
            <v>T373</v>
          </cell>
          <cell r="G121">
            <v>2</v>
          </cell>
          <cell r="H121">
            <v>2.8</v>
          </cell>
          <cell r="I121" t="str">
            <v>R</v>
          </cell>
          <cell r="J121" t="str">
            <v>LILONGWE</v>
          </cell>
          <cell r="K121">
            <v>6</v>
          </cell>
          <cell r="L121" t="str">
            <v>Changed designation from S121 to T373</v>
          </cell>
        </row>
        <row r="122">
          <cell r="A122" t="str">
            <v>RS 619</v>
          </cell>
          <cell r="B122">
            <v>441</v>
          </cell>
          <cell r="C122" t="str">
            <v>C</v>
          </cell>
          <cell r="D122" t="str">
            <v>F</v>
          </cell>
          <cell r="E122" t="str">
            <v>Linthipe River River - Livuwadzi River (North)</v>
          </cell>
          <cell r="F122" t="str">
            <v>T373</v>
          </cell>
          <cell r="G122">
            <v>3</v>
          </cell>
          <cell r="H122">
            <v>5.6</v>
          </cell>
          <cell r="I122" t="str">
            <v>FL</v>
          </cell>
          <cell r="J122" t="str">
            <v>DEDZA</v>
          </cell>
          <cell r="K122">
            <v>6</v>
          </cell>
        </row>
        <row r="123">
          <cell r="A123" t="str">
            <v>RS 620</v>
          </cell>
          <cell r="B123">
            <v>442</v>
          </cell>
          <cell r="C123" t="str">
            <v>C</v>
          </cell>
          <cell r="D123" t="str">
            <v>F</v>
          </cell>
          <cell r="E123" t="str">
            <v>Livuwadzi River (North) - Chilanga</v>
          </cell>
          <cell r="F123" t="str">
            <v>T373</v>
          </cell>
          <cell r="G123">
            <v>4</v>
          </cell>
          <cell r="H123">
            <v>4.7</v>
          </cell>
          <cell r="I123" t="str">
            <v>FL</v>
          </cell>
          <cell r="J123" t="str">
            <v>DEDZA</v>
          </cell>
          <cell r="K123">
            <v>6</v>
          </cell>
        </row>
        <row r="124">
          <cell r="A124" t="str">
            <v>RS 618</v>
          </cell>
          <cell r="B124">
            <v>440</v>
          </cell>
          <cell r="C124" t="str">
            <v>C</v>
          </cell>
          <cell r="D124" t="str">
            <v>F</v>
          </cell>
          <cell r="E124" t="str">
            <v>Nkhonga - Livuwadzi river (South)</v>
          </cell>
          <cell r="F124" t="str">
            <v>T373</v>
          </cell>
          <cell r="G124">
            <v>5</v>
          </cell>
          <cell r="H124">
            <v>5.7</v>
          </cell>
          <cell r="I124" t="str">
            <v>R</v>
          </cell>
          <cell r="J124" t="str">
            <v>DEDZA</v>
          </cell>
          <cell r="K124">
            <v>6</v>
          </cell>
        </row>
        <row r="125">
          <cell r="A125" t="str">
            <v>RS 617</v>
          </cell>
          <cell r="B125">
            <v>439</v>
          </cell>
          <cell r="C125" t="str">
            <v>C</v>
          </cell>
          <cell r="D125" t="str">
            <v>F</v>
          </cell>
          <cell r="E125" t="str">
            <v>Kapesi (junction M1) - Mlunduni</v>
          </cell>
          <cell r="F125" t="str">
            <v>T374</v>
          </cell>
          <cell r="G125">
            <v>1</v>
          </cell>
          <cell r="H125">
            <v>9.1999999999999993</v>
          </cell>
          <cell r="I125" t="str">
            <v>R</v>
          </cell>
          <cell r="J125" t="str">
            <v>DEDZA</v>
          </cell>
          <cell r="K125">
            <v>6</v>
          </cell>
          <cell r="L125" t="str">
            <v>Changed designation from D226 to T374</v>
          </cell>
        </row>
        <row r="126">
          <cell r="A126" t="str">
            <v>RS 627</v>
          </cell>
          <cell r="B126">
            <v>449</v>
          </cell>
          <cell r="C126" t="str">
            <v>C</v>
          </cell>
          <cell r="D126" t="str">
            <v>F</v>
          </cell>
          <cell r="E126" t="str">
            <v>Mlunduni - Namilulu</v>
          </cell>
          <cell r="F126" t="str">
            <v>T374</v>
          </cell>
          <cell r="G126">
            <v>2</v>
          </cell>
          <cell r="H126">
            <v>4.5</v>
          </cell>
          <cell r="I126" t="str">
            <v>R</v>
          </cell>
          <cell r="J126" t="str">
            <v>DEDZA</v>
          </cell>
          <cell r="K126">
            <v>6</v>
          </cell>
        </row>
        <row r="127">
          <cell r="A127" t="str">
            <v>RS 622</v>
          </cell>
          <cell r="B127">
            <v>444</v>
          </cell>
          <cell r="C127" t="str">
            <v>C</v>
          </cell>
          <cell r="D127" t="str">
            <v>F</v>
          </cell>
          <cell r="E127" t="str">
            <v>Namilulu - Kumayani</v>
          </cell>
          <cell r="F127" t="str">
            <v>T374</v>
          </cell>
          <cell r="G127">
            <v>3</v>
          </cell>
          <cell r="H127">
            <v>10.199999999999999</v>
          </cell>
          <cell r="I127" t="str">
            <v>H</v>
          </cell>
          <cell r="J127" t="str">
            <v>DEDZA</v>
          </cell>
          <cell r="K127">
            <v>6</v>
          </cell>
        </row>
        <row r="128">
          <cell r="A128" t="str">
            <v>RS 623</v>
          </cell>
          <cell r="B128">
            <v>445</v>
          </cell>
          <cell r="C128" t="str">
            <v>C</v>
          </cell>
          <cell r="D128" t="str">
            <v>F</v>
          </cell>
          <cell r="E128" t="str">
            <v>Kumayani - Tembwe</v>
          </cell>
          <cell r="F128" t="str">
            <v>T374</v>
          </cell>
          <cell r="G128">
            <v>4</v>
          </cell>
          <cell r="H128">
            <v>2.2000000000000002</v>
          </cell>
          <cell r="I128" t="str">
            <v>M</v>
          </cell>
          <cell r="J128" t="str">
            <v>DEDZA</v>
          </cell>
          <cell r="K128">
            <v>6</v>
          </cell>
        </row>
        <row r="129">
          <cell r="A129" t="str">
            <v>RS 626</v>
          </cell>
          <cell r="B129">
            <v>448</v>
          </cell>
          <cell r="C129" t="str">
            <v>C</v>
          </cell>
          <cell r="D129" t="str">
            <v>F</v>
          </cell>
          <cell r="E129" t="str">
            <v>Tembwe - Mlulu River</v>
          </cell>
          <cell r="F129" t="str">
            <v>T374</v>
          </cell>
          <cell r="G129">
            <v>5</v>
          </cell>
          <cell r="H129">
            <v>5.6</v>
          </cell>
          <cell r="I129" t="str">
            <v>M</v>
          </cell>
          <cell r="J129" t="str">
            <v>DEDZA</v>
          </cell>
          <cell r="K129">
            <v>6</v>
          </cell>
        </row>
        <row r="130">
          <cell r="A130" t="str">
            <v>RS 624</v>
          </cell>
          <cell r="B130">
            <v>446</v>
          </cell>
          <cell r="C130" t="str">
            <v>C</v>
          </cell>
          <cell r="D130" t="str">
            <v>F</v>
          </cell>
          <cell r="E130" t="str">
            <v>Mlulu River - Kuntawanga</v>
          </cell>
          <cell r="F130" t="str">
            <v>T374</v>
          </cell>
          <cell r="G130">
            <v>6</v>
          </cell>
          <cell r="H130">
            <v>6.7</v>
          </cell>
          <cell r="I130" t="str">
            <v>H</v>
          </cell>
          <cell r="J130" t="str">
            <v>DEDZA</v>
          </cell>
          <cell r="K130">
            <v>6</v>
          </cell>
        </row>
        <row r="131">
          <cell r="A131" t="str">
            <v>RS 621</v>
          </cell>
          <cell r="B131">
            <v>443</v>
          </cell>
          <cell r="C131" t="str">
            <v>C</v>
          </cell>
          <cell r="D131" t="str">
            <v>F</v>
          </cell>
          <cell r="E131" t="str">
            <v>Kuntawanga - Mayani</v>
          </cell>
          <cell r="F131" t="str">
            <v>T374</v>
          </cell>
          <cell r="G131">
            <v>7</v>
          </cell>
          <cell r="H131">
            <v>3.6</v>
          </cell>
          <cell r="I131" t="str">
            <v>FL</v>
          </cell>
          <cell r="J131" t="str">
            <v>DEDZA</v>
          </cell>
          <cell r="K131">
            <v>6</v>
          </cell>
          <cell r="L131" t="str">
            <v xml:space="preserve">New section part of RS 78 </v>
          </cell>
        </row>
        <row r="132">
          <cell r="A132" t="str">
            <v>RS 631</v>
          </cell>
          <cell r="B132">
            <v>453</v>
          </cell>
          <cell r="C132" t="str">
            <v>C</v>
          </cell>
          <cell r="D132" t="str">
            <v>F</v>
          </cell>
          <cell r="E132" t="str">
            <v>Linthipe River Bridge- Chaseta</v>
          </cell>
          <cell r="F132" t="str">
            <v>T375</v>
          </cell>
          <cell r="G132">
            <v>1</v>
          </cell>
          <cell r="H132">
            <v>12.3</v>
          </cell>
          <cell r="I132" t="str">
            <v>H</v>
          </cell>
          <cell r="J132" t="str">
            <v>SALIMA</v>
          </cell>
          <cell r="K132">
            <v>6</v>
          </cell>
        </row>
        <row r="133">
          <cell r="A133" t="str">
            <v>RS 629</v>
          </cell>
          <cell r="B133">
            <v>451</v>
          </cell>
          <cell r="C133" t="str">
            <v>C</v>
          </cell>
          <cell r="D133" t="str">
            <v>F</v>
          </cell>
          <cell r="E133" t="str">
            <v>Chaseta - Mponde</v>
          </cell>
          <cell r="F133" t="str">
            <v>T375</v>
          </cell>
          <cell r="G133">
            <v>2</v>
          </cell>
          <cell r="H133">
            <v>11</v>
          </cell>
          <cell r="I133" t="str">
            <v>M</v>
          </cell>
          <cell r="J133" t="str">
            <v>DEDZA</v>
          </cell>
          <cell r="K133">
            <v>6</v>
          </cell>
        </row>
        <row r="134">
          <cell r="A134" t="str">
            <v>RS 632</v>
          </cell>
          <cell r="B134">
            <v>454</v>
          </cell>
          <cell r="C134" t="str">
            <v>C</v>
          </cell>
          <cell r="D134" t="str">
            <v>F</v>
          </cell>
          <cell r="E134" t="str">
            <v>Mponde - Gwengwe</v>
          </cell>
          <cell r="F134" t="str">
            <v>T375</v>
          </cell>
          <cell r="G134">
            <v>3</v>
          </cell>
          <cell r="H134">
            <v>8</v>
          </cell>
          <cell r="I134" t="str">
            <v>R</v>
          </cell>
          <cell r="J134" t="str">
            <v>DEDZA</v>
          </cell>
          <cell r="K134">
            <v>6</v>
          </cell>
        </row>
        <row r="135">
          <cell r="A135" t="str">
            <v>RS 628</v>
          </cell>
          <cell r="B135">
            <v>450</v>
          </cell>
          <cell r="C135" t="str">
            <v>C</v>
          </cell>
          <cell r="D135" t="str">
            <v>F</v>
          </cell>
          <cell r="E135" t="str">
            <v>Gwengwe - Ngombe</v>
          </cell>
          <cell r="F135" t="str">
            <v>T375</v>
          </cell>
          <cell r="G135">
            <v>4</v>
          </cell>
          <cell r="H135">
            <v>3.9</v>
          </cell>
          <cell r="I135" t="str">
            <v>R</v>
          </cell>
          <cell r="J135" t="str">
            <v>DEDZA</v>
          </cell>
          <cell r="K135">
            <v>6</v>
          </cell>
          <cell r="L135" t="str">
            <v>New section added to cover origional RS 352</v>
          </cell>
        </row>
        <row r="136">
          <cell r="A136" t="str">
            <v>RS 630</v>
          </cell>
          <cell r="B136">
            <v>452</v>
          </cell>
          <cell r="C136" t="str">
            <v>C</v>
          </cell>
          <cell r="D136" t="str">
            <v>F</v>
          </cell>
          <cell r="E136" t="str">
            <v>Ngombe - Mayani</v>
          </cell>
          <cell r="F136" t="str">
            <v>T375</v>
          </cell>
          <cell r="G136">
            <v>5</v>
          </cell>
          <cell r="H136">
            <v>4.8</v>
          </cell>
          <cell r="I136" t="str">
            <v>R</v>
          </cell>
          <cell r="J136" t="str">
            <v>DEDZA</v>
          </cell>
          <cell r="K136">
            <v>6</v>
          </cell>
          <cell r="L136" t="str">
            <v>Changed designation from M16 to M14</v>
          </cell>
        </row>
        <row r="137">
          <cell r="A137" t="str">
            <v>RS 625</v>
          </cell>
          <cell r="B137">
            <v>447</v>
          </cell>
          <cell r="C137" t="str">
            <v>C</v>
          </cell>
          <cell r="D137" t="str">
            <v>F</v>
          </cell>
          <cell r="E137" t="str">
            <v>Mayani - Livuwadzi River</v>
          </cell>
          <cell r="F137" t="str">
            <v>T375</v>
          </cell>
          <cell r="G137">
            <v>6</v>
          </cell>
          <cell r="H137">
            <v>9.9</v>
          </cell>
          <cell r="I137" t="str">
            <v>FL</v>
          </cell>
          <cell r="J137" t="str">
            <v>DEDZA</v>
          </cell>
          <cell r="K137">
            <v>6</v>
          </cell>
          <cell r="L137" t="str">
            <v>Changed designation from T374 to T375</v>
          </cell>
        </row>
        <row r="138">
          <cell r="A138" t="str">
            <v>RS 613</v>
          </cell>
          <cell r="B138">
            <v>435</v>
          </cell>
          <cell r="C138" t="str">
            <v>C</v>
          </cell>
          <cell r="D138" t="str">
            <v>F</v>
          </cell>
          <cell r="E138" t="str">
            <v>Bembeke turnoff (junction M1) - Bembeke</v>
          </cell>
          <cell r="F138" t="str">
            <v>T376</v>
          </cell>
          <cell r="G138">
            <v>1</v>
          </cell>
          <cell r="H138">
            <v>9.8000000000000007</v>
          </cell>
          <cell r="I138" t="str">
            <v>R</v>
          </cell>
          <cell r="J138" t="str">
            <v>DEDZA</v>
          </cell>
          <cell r="K138">
            <v>7</v>
          </cell>
          <cell r="L138" t="str">
            <v>Changed designation from T372 to T376</v>
          </cell>
        </row>
        <row r="139">
          <cell r="A139" t="str">
            <v>RS 615</v>
          </cell>
          <cell r="B139">
            <v>437</v>
          </cell>
          <cell r="C139" t="str">
            <v>C</v>
          </cell>
          <cell r="D139" t="str">
            <v>F</v>
          </cell>
          <cell r="E139" t="str">
            <v>Bembeke - Chinkwita</v>
          </cell>
          <cell r="F139" t="str">
            <v>T376</v>
          </cell>
          <cell r="G139">
            <v>2</v>
          </cell>
          <cell r="H139">
            <v>4.5</v>
          </cell>
          <cell r="I139" t="str">
            <v>R</v>
          </cell>
          <cell r="J139" t="str">
            <v>DEDZA</v>
          </cell>
          <cell r="K139">
            <v>7</v>
          </cell>
          <cell r="L139" t="str">
            <v>Changed designation from T372 to T376</v>
          </cell>
        </row>
        <row r="140">
          <cell r="A140" t="str">
            <v>RS 674</v>
          </cell>
          <cell r="B140">
            <v>496</v>
          </cell>
          <cell r="C140" t="str">
            <v>S</v>
          </cell>
          <cell r="D140" t="str">
            <v>F</v>
          </cell>
          <cell r="E140" t="str">
            <v>Nsandu - Chimphamba</v>
          </cell>
          <cell r="F140" t="str">
            <v>T379</v>
          </cell>
          <cell r="G140">
            <v>1</v>
          </cell>
          <cell r="H140">
            <v>3.8</v>
          </cell>
          <cell r="I140" t="str">
            <v>R</v>
          </cell>
          <cell r="J140" t="str">
            <v>MANGOCHI</v>
          </cell>
          <cell r="K140">
            <v>7</v>
          </cell>
          <cell r="L140" t="str">
            <v>Changed designation from T378 to T379</v>
          </cell>
        </row>
        <row r="141">
          <cell r="A141" t="str">
            <v>RS 795</v>
          </cell>
          <cell r="B141">
            <v>617</v>
          </cell>
          <cell r="C141" t="str">
            <v>S</v>
          </cell>
          <cell r="D141" t="str">
            <v>F</v>
          </cell>
          <cell r="E141" t="str">
            <v>Chimphamba - Malembo</v>
          </cell>
          <cell r="F141" t="str">
            <v>T379</v>
          </cell>
          <cell r="G141">
            <v>2</v>
          </cell>
          <cell r="H141">
            <v>19</v>
          </cell>
          <cell r="I141" t="str">
            <v>FL</v>
          </cell>
          <cell r="J141" t="str">
            <v>MANGOCHI</v>
          </cell>
          <cell r="K141">
            <v>7</v>
          </cell>
          <cell r="L141" t="str">
            <v>Changed designation from D231 to T379</v>
          </cell>
        </row>
        <row r="142">
          <cell r="A142" t="str">
            <v>RS 796</v>
          </cell>
          <cell r="B142">
            <v>618</v>
          </cell>
          <cell r="C142" t="str">
            <v>S</v>
          </cell>
          <cell r="D142" t="str">
            <v>F</v>
          </cell>
          <cell r="E142" t="str">
            <v>Malembo - Kuchilipa</v>
          </cell>
          <cell r="F142" t="str">
            <v>T379</v>
          </cell>
          <cell r="G142">
            <v>3</v>
          </cell>
          <cell r="H142">
            <v>2.6</v>
          </cell>
          <cell r="I142" t="str">
            <v>FL</v>
          </cell>
          <cell r="J142" t="str">
            <v>MANGOCHI</v>
          </cell>
          <cell r="K142">
            <v>7</v>
          </cell>
          <cell r="L142" t="str">
            <v>Changed designation from D231 to T379</v>
          </cell>
        </row>
        <row r="143">
          <cell r="A143" t="str">
            <v>RS 634</v>
          </cell>
          <cell r="B143">
            <v>456</v>
          </cell>
          <cell r="C143" t="str">
            <v>C</v>
          </cell>
          <cell r="D143" t="str">
            <v>F</v>
          </cell>
          <cell r="E143" t="str">
            <v>Bemvu - Thumbi River</v>
          </cell>
          <cell r="F143" t="str">
            <v>T380</v>
          </cell>
          <cell r="G143">
            <v>1</v>
          </cell>
          <cell r="H143">
            <v>8.3000000000000007</v>
          </cell>
          <cell r="I143" t="str">
            <v>R</v>
          </cell>
          <cell r="J143" t="str">
            <v>NTCHEU</v>
          </cell>
          <cell r="K143">
            <v>8</v>
          </cell>
          <cell r="L143" t="str">
            <v>Changed designation from T361 to M30</v>
          </cell>
        </row>
        <row r="144">
          <cell r="A144" t="str">
            <v>RS 633</v>
          </cell>
          <cell r="B144">
            <v>455</v>
          </cell>
          <cell r="C144" t="str">
            <v>C</v>
          </cell>
          <cell r="D144" t="str">
            <v>F</v>
          </cell>
          <cell r="E144" t="str">
            <v>Thumbi River - Matale</v>
          </cell>
          <cell r="F144" t="str">
            <v>T380</v>
          </cell>
          <cell r="G144">
            <v>2</v>
          </cell>
          <cell r="H144">
            <v>12.6</v>
          </cell>
          <cell r="I144" t="str">
            <v>R</v>
          </cell>
          <cell r="J144" t="str">
            <v>NTCHEU</v>
          </cell>
          <cell r="K144">
            <v>8</v>
          </cell>
        </row>
        <row r="145">
          <cell r="A145" t="str">
            <v>RS 677</v>
          </cell>
          <cell r="B145">
            <v>499</v>
          </cell>
          <cell r="C145" t="str">
            <v>S</v>
          </cell>
          <cell r="D145" t="str">
            <v>F</v>
          </cell>
          <cell r="E145" t="str">
            <v>Chamba - Kungwa River</v>
          </cell>
          <cell r="F145" t="str">
            <v>T381</v>
          </cell>
          <cell r="G145">
            <v>1</v>
          </cell>
          <cell r="H145">
            <v>23.8</v>
          </cell>
          <cell r="I145" t="str">
            <v>FL</v>
          </cell>
          <cell r="J145" t="str">
            <v>MANGOCHI</v>
          </cell>
          <cell r="K145">
            <v>7</v>
          </cell>
          <cell r="L145" t="str">
            <v>Changed from urban to trunk</v>
          </cell>
        </row>
        <row r="146">
          <cell r="A146" t="str">
            <v>RS 676</v>
          </cell>
          <cell r="B146">
            <v>498</v>
          </cell>
          <cell r="C146" t="str">
            <v>S</v>
          </cell>
          <cell r="D146" t="str">
            <v>F</v>
          </cell>
          <cell r="E146" t="str">
            <v>Kungira River - Nsonde</v>
          </cell>
          <cell r="F146" t="str">
            <v>T381</v>
          </cell>
          <cell r="G146">
            <v>2</v>
          </cell>
          <cell r="H146">
            <v>19.3</v>
          </cell>
          <cell r="I146" t="str">
            <v>R</v>
          </cell>
          <cell r="J146" t="str">
            <v>MANGOCHI &amp; MACHINGA</v>
          </cell>
          <cell r="K146">
            <v>8</v>
          </cell>
        </row>
        <row r="147">
          <cell r="A147" t="str">
            <v>RS 794</v>
          </cell>
          <cell r="B147">
            <v>616</v>
          </cell>
          <cell r="C147" t="str">
            <v>S</v>
          </cell>
          <cell r="D147" t="str">
            <v>F</v>
          </cell>
          <cell r="E147" t="str">
            <v>Nsonde - Kapire</v>
          </cell>
          <cell r="F147" t="str">
            <v>T381</v>
          </cell>
          <cell r="G147">
            <v>3</v>
          </cell>
          <cell r="H147">
            <v>14.7</v>
          </cell>
          <cell r="I147" t="str">
            <v>H</v>
          </cell>
          <cell r="J147" t="str">
            <v>MANGOCHI</v>
          </cell>
          <cell r="K147">
            <v>8</v>
          </cell>
          <cell r="L147" t="str">
            <v>Changed designation from D226 to T381</v>
          </cell>
        </row>
        <row r="148">
          <cell r="A148" t="str">
            <v>RS 673</v>
          </cell>
          <cell r="B148">
            <v>495</v>
          </cell>
          <cell r="C148" t="str">
            <v>S</v>
          </cell>
          <cell r="D148" t="str">
            <v>F</v>
          </cell>
          <cell r="E148" t="str">
            <v>Kapire - Mbela (junction S133)</v>
          </cell>
          <cell r="F148" t="str">
            <v>T381</v>
          </cell>
          <cell r="G148">
            <v>4</v>
          </cell>
          <cell r="H148">
            <v>16.5</v>
          </cell>
          <cell r="I148" t="str">
            <v>H</v>
          </cell>
          <cell r="J148" t="str">
            <v>MACHINGA</v>
          </cell>
          <cell r="K148">
            <v>8</v>
          </cell>
          <cell r="L148" t="str">
            <v>Changed designation from S133  to T381</v>
          </cell>
        </row>
        <row r="149">
          <cell r="A149" t="str">
            <v>RS 675</v>
          </cell>
          <cell r="B149">
            <v>497</v>
          </cell>
          <cell r="C149" t="str">
            <v>S</v>
          </cell>
          <cell r="D149" t="str">
            <v>F</v>
          </cell>
          <cell r="E149" t="str">
            <v xml:space="preserve"> Chantulo (junction M10) - Bwanje </v>
          </cell>
          <cell r="F149" t="str">
            <v>T382</v>
          </cell>
          <cell r="G149">
            <v>1</v>
          </cell>
          <cell r="H149">
            <v>17.899999999999999</v>
          </cell>
          <cell r="I149" t="str">
            <v>FL</v>
          </cell>
          <cell r="J149" t="str">
            <v>MANGOCHI</v>
          </cell>
          <cell r="K149">
            <v>7</v>
          </cell>
          <cell r="L149" t="str">
            <v>Changed designation from T381 toT382</v>
          </cell>
        </row>
        <row r="150">
          <cell r="A150" t="str">
            <v>RS 635</v>
          </cell>
          <cell r="B150">
            <v>457</v>
          </cell>
          <cell r="C150" t="str">
            <v>C</v>
          </cell>
          <cell r="D150" t="str">
            <v>F</v>
          </cell>
          <cell r="E150" t="str">
            <v>Namwiri - Kasinje (junction M5)</v>
          </cell>
          <cell r="F150" t="str">
            <v>T382</v>
          </cell>
          <cell r="G150">
            <v>2</v>
          </cell>
          <cell r="H150">
            <v>14.4</v>
          </cell>
          <cell r="I150" t="str">
            <v>FL</v>
          </cell>
          <cell r="J150" t="str">
            <v>NTCHEU</v>
          </cell>
          <cell r="K150">
            <v>8</v>
          </cell>
          <cell r="L150" t="str">
            <v>Changed designation from T381 toT382</v>
          </cell>
        </row>
        <row r="151">
          <cell r="A151" t="str">
            <v>RS 637</v>
          </cell>
          <cell r="B151">
            <v>459</v>
          </cell>
          <cell r="C151" t="str">
            <v>C</v>
          </cell>
          <cell r="D151" t="str">
            <v>F</v>
          </cell>
          <cell r="E151" t="str">
            <v>Khwekhwelele (junction (S127) - Nkhulo</v>
          </cell>
          <cell r="F151" t="str">
            <v>T383</v>
          </cell>
          <cell r="G151">
            <v>1</v>
          </cell>
          <cell r="H151">
            <v>12.2</v>
          </cell>
          <cell r="I151" t="str">
            <v>R</v>
          </cell>
          <cell r="J151" t="str">
            <v>NTCHEU</v>
          </cell>
          <cell r="K151">
            <v>8</v>
          </cell>
          <cell r="L151" t="str">
            <v>Changed designation from S124 to S135</v>
          </cell>
        </row>
        <row r="152">
          <cell r="A152" t="str">
            <v>RS 636</v>
          </cell>
          <cell r="B152">
            <v>458</v>
          </cell>
          <cell r="C152" t="str">
            <v>C</v>
          </cell>
          <cell r="D152" t="str">
            <v>F</v>
          </cell>
          <cell r="E152" t="str">
            <v>Nkhulo - Musso</v>
          </cell>
          <cell r="F152" t="str">
            <v>T383</v>
          </cell>
          <cell r="G152">
            <v>2</v>
          </cell>
          <cell r="H152">
            <v>6.9</v>
          </cell>
          <cell r="I152" t="str">
            <v>R</v>
          </cell>
          <cell r="J152" t="str">
            <v>NTCHEU</v>
          </cell>
          <cell r="K152">
            <v>8</v>
          </cell>
          <cell r="L152" t="str">
            <v>Changed designation from S124 to S135</v>
          </cell>
        </row>
        <row r="153">
          <cell r="A153" t="str">
            <v>RS 638</v>
          </cell>
          <cell r="B153">
            <v>460</v>
          </cell>
          <cell r="C153" t="str">
            <v>C</v>
          </cell>
          <cell r="D153" t="str">
            <v>F</v>
          </cell>
          <cell r="E153" t="str">
            <v>Musso - Kandeu (junction S134)</v>
          </cell>
          <cell r="F153" t="str">
            <v>T383</v>
          </cell>
          <cell r="G153">
            <v>3</v>
          </cell>
          <cell r="H153">
            <v>4.5</v>
          </cell>
          <cell r="I153" t="str">
            <v>R</v>
          </cell>
          <cell r="J153" t="str">
            <v>NTCHEU</v>
          </cell>
          <cell r="K153">
            <v>8</v>
          </cell>
        </row>
        <row r="154">
          <cell r="A154" t="str">
            <v>RS 641</v>
          </cell>
          <cell r="B154">
            <v>463</v>
          </cell>
          <cell r="C154" t="str">
            <v>C</v>
          </cell>
          <cell r="D154" t="str">
            <v>F</v>
          </cell>
          <cell r="E154" t="str">
            <v>Bilila (junction M5) - Linengwe River</v>
          </cell>
          <cell r="F154" t="str">
            <v>T384</v>
          </cell>
          <cell r="G154">
            <v>1</v>
          </cell>
          <cell r="H154">
            <v>5</v>
          </cell>
          <cell r="I154" t="str">
            <v>FL</v>
          </cell>
          <cell r="J154" t="str">
            <v>NTCHEU</v>
          </cell>
          <cell r="K154">
            <v>8</v>
          </cell>
          <cell r="L154" t="str">
            <v>Changed designation from T398 to S135</v>
          </cell>
        </row>
        <row r="155">
          <cell r="A155" t="str">
            <v>RS 643</v>
          </cell>
          <cell r="B155">
            <v>465</v>
          </cell>
          <cell r="C155" t="str">
            <v>C</v>
          </cell>
          <cell r="D155" t="str">
            <v>F</v>
          </cell>
          <cell r="E155" t="str">
            <v>Linengwe River - Njereza</v>
          </cell>
          <cell r="F155" t="str">
            <v>T384</v>
          </cell>
          <cell r="G155">
            <v>2</v>
          </cell>
          <cell r="H155">
            <v>6.8</v>
          </cell>
          <cell r="I155" t="str">
            <v>FL</v>
          </cell>
          <cell r="J155" t="str">
            <v>NTCHEU</v>
          </cell>
          <cell r="K155">
            <v>8</v>
          </cell>
          <cell r="L155" t="str">
            <v>Changed designation from T398 to S135</v>
          </cell>
        </row>
        <row r="156">
          <cell r="A156" t="str">
            <v>RS 645</v>
          </cell>
          <cell r="B156">
            <v>467</v>
          </cell>
          <cell r="C156" t="str">
            <v>C</v>
          </cell>
          <cell r="D156" t="str">
            <v>F</v>
          </cell>
          <cell r="E156" t="str">
            <v>Njereza - Chauya</v>
          </cell>
          <cell r="F156" t="str">
            <v>T384</v>
          </cell>
          <cell r="G156">
            <v>3</v>
          </cell>
          <cell r="H156">
            <v>4.9000000000000004</v>
          </cell>
          <cell r="I156" t="str">
            <v>R</v>
          </cell>
          <cell r="J156" t="str">
            <v>NTCHEU</v>
          </cell>
          <cell r="K156">
            <v>8</v>
          </cell>
        </row>
        <row r="157">
          <cell r="A157" t="str">
            <v>RS 640</v>
          </cell>
          <cell r="B157">
            <v>462</v>
          </cell>
          <cell r="C157" t="str">
            <v>C</v>
          </cell>
          <cell r="D157" t="str">
            <v>F</v>
          </cell>
          <cell r="E157" t="str">
            <v>Chauya - Chirigwalo</v>
          </cell>
          <cell r="F157" t="str">
            <v>T384</v>
          </cell>
          <cell r="G157">
            <v>4</v>
          </cell>
          <cell r="H157">
            <v>8.8000000000000007</v>
          </cell>
          <cell r="I157" t="str">
            <v>R</v>
          </cell>
          <cell r="J157" t="str">
            <v>NTCHEU</v>
          </cell>
          <cell r="K157">
            <v>8</v>
          </cell>
          <cell r="L157" t="str">
            <v>Changed designation from M15 to S128</v>
          </cell>
        </row>
        <row r="158">
          <cell r="A158" t="str">
            <v>RS 639</v>
          </cell>
          <cell r="B158">
            <v>461</v>
          </cell>
          <cell r="C158" t="str">
            <v>C</v>
          </cell>
          <cell r="D158" t="str">
            <v>F</v>
          </cell>
          <cell r="E158" t="str">
            <v>Chirigwalo - Kansapato (junction S134)</v>
          </cell>
          <cell r="F158" t="str">
            <v>T384</v>
          </cell>
          <cell r="G158">
            <v>5</v>
          </cell>
          <cell r="H158">
            <v>8.9</v>
          </cell>
          <cell r="I158" t="str">
            <v>FL</v>
          </cell>
          <cell r="J158" t="str">
            <v>NTCHEU</v>
          </cell>
          <cell r="K158">
            <v>8</v>
          </cell>
        </row>
        <row r="159">
          <cell r="A159" t="str">
            <v>RS 680</v>
          </cell>
          <cell r="B159">
            <v>502</v>
          </cell>
          <cell r="C159" t="str">
            <v>S</v>
          </cell>
          <cell r="D159" t="str">
            <v>F</v>
          </cell>
          <cell r="E159" t="str">
            <v>Mangochi - Issa</v>
          </cell>
          <cell r="F159" t="str">
            <v>T385</v>
          </cell>
          <cell r="G159">
            <v>1</v>
          </cell>
          <cell r="H159">
            <v>13</v>
          </cell>
          <cell r="I159" t="str">
            <v>FL</v>
          </cell>
          <cell r="J159" t="str">
            <v>MANGOCHI</v>
          </cell>
          <cell r="K159">
            <v>8</v>
          </cell>
        </row>
        <row r="160">
          <cell r="A160" t="str">
            <v>RS 678</v>
          </cell>
          <cell r="B160">
            <v>500</v>
          </cell>
          <cell r="C160" t="str">
            <v>S</v>
          </cell>
          <cell r="D160" t="str">
            <v>F</v>
          </cell>
          <cell r="E160" t="str">
            <v>Issa - Katete River</v>
          </cell>
          <cell r="F160" t="str">
            <v>T385</v>
          </cell>
          <cell r="G160">
            <v>2</v>
          </cell>
          <cell r="H160">
            <v>15.4</v>
          </cell>
          <cell r="I160" t="str">
            <v>R</v>
          </cell>
          <cell r="J160" t="str">
            <v>MANGOCHI</v>
          </cell>
          <cell r="K160">
            <v>8</v>
          </cell>
        </row>
        <row r="161">
          <cell r="A161" t="str">
            <v>RS 679</v>
          </cell>
          <cell r="B161">
            <v>501</v>
          </cell>
          <cell r="C161" t="str">
            <v>S</v>
          </cell>
          <cell r="D161" t="str">
            <v>F</v>
          </cell>
          <cell r="E161" t="str">
            <v>Katete River - Nsonde</v>
          </cell>
          <cell r="F161" t="str">
            <v>T385</v>
          </cell>
          <cell r="G161">
            <v>3</v>
          </cell>
          <cell r="H161">
            <v>23.4</v>
          </cell>
          <cell r="I161" t="str">
            <v>R</v>
          </cell>
          <cell r="J161" t="str">
            <v>MACHINGA</v>
          </cell>
          <cell r="K161">
            <v>8</v>
          </cell>
          <cell r="L161" t="str">
            <v>Changed designation from S142 to S139</v>
          </cell>
        </row>
        <row r="162">
          <cell r="A162" t="str">
            <v>RS 681</v>
          </cell>
          <cell r="B162">
            <v>503</v>
          </cell>
          <cell r="C162" t="str">
            <v>S</v>
          </cell>
          <cell r="D162" t="str">
            <v>F</v>
          </cell>
          <cell r="E162" t="str">
            <v>Nsonde - Nankulukuti</v>
          </cell>
          <cell r="F162" t="str">
            <v>T385</v>
          </cell>
          <cell r="G162">
            <v>4</v>
          </cell>
          <cell r="H162">
            <v>8.5</v>
          </cell>
          <cell r="I162" t="str">
            <v>R</v>
          </cell>
          <cell r="J162" t="str">
            <v>MANGOCHI</v>
          </cell>
          <cell r="K162">
            <v>8</v>
          </cell>
        </row>
        <row r="163">
          <cell r="A163" t="str">
            <v>RS 646</v>
          </cell>
          <cell r="B163">
            <v>468</v>
          </cell>
          <cell r="C163" t="str">
            <v>C</v>
          </cell>
          <cell r="D163" t="str">
            <v>F</v>
          </cell>
          <cell r="E163" t="str">
            <v>Nankulukuti - Nampoya</v>
          </cell>
          <cell r="F163" t="str">
            <v>T385</v>
          </cell>
          <cell r="G163">
            <v>5</v>
          </cell>
          <cell r="H163">
            <v>8.1999999999999993</v>
          </cell>
          <cell r="I163" t="str">
            <v>FL</v>
          </cell>
          <cell r="J163" t="str">
            <v>NTCHEU</v>
          </cell>
          <cell r="K163">
            <v>8</v>
          </cell>
        </row>
        <row r="164">
          <cell r="A164" t="str">
            <v>RS 647</v>
          </cell>
          <cell r="B164">
            <v>469</v>
          </cell>
          <cell r="C164" t="str">
            <v>C</v>
          </cell>
          <cell r="D164" t="str">
            <v>F</v>
          </cell>
          <cell r="E164" t="str">
            <v>Nampoya - Linengwe River</v>
          </cell>
          <cell r="F164" t="str">
            <v>T385</v>
          </cell>
          <cell r="G164">
            <v>6</v>
          </cell>
          <cell r="H164">
            <v>9</v>
          </cell>
          <cell r="I164" t="str">
            <v>FL</v>
          </cell>
          <cell r="J164" t="str">
            <v>NTCHEU</v>
          </cell>
          <cell r="K164">
            <v>8</v>
          </cell>
        </row>
        <row r="165">
          <cell r="A165" t="str">
            <v>RS 684</v>
          </cell>
          <cell r="B165">
            <v>506</v>
          </cell>
          <cell r="C165" t="str">
            <v>S</v>
          </cell>
          <cell r="D165" t="str">
            <v>F</v>
          </cell>
          <cell r="E165" t="str">
            <v>Idulusi (junction M3) - Itunji</v>
          </cell>
          <cell r="F165" t="str">
            <v>T386</v>
          </cell>
          <cell r="G165">
            <v>1</v>
          </cell>
          <cell r="H165">
            <v>16</v>
          </cell>
          <cell r="I165" t="str">
            <v>R</v>
          </cell>
          <cell r="J165" t="str">
            <v>MANGOCHI</v>
          </cell>
          <cell r="K165">
            <v>7</v>
          </cell>
          <cell r="L165" t="str">
            <v>Changed from feeder to trunk as bitumen road</v>
          </cell>
        </row>
        <row r="166">
          <cell r="A166" t="str">
            <v>RS 682</v>
          </cell>
          <cell r="B166">
            <v>504</v>
          </cell>
          <cell r="C166" t="str">
            <v>S</v>
          </cell>
          <cell r="D166" t="str">
            <v>F</v>
          </cell>
          <cell r="E166" t="str">
            <v>Itunji - Mpita</v>
          </cell>
          <cell r="F166" t="str">
            <v>T386</v>
          </cell>
          <cell r="G166">
            <v>2</v>
          </cell>
          <cell r="H166">
            <v>13.9</v>
          </cell>
          <cell r="I166" t="str">
            <v>R</v>
          </cell>
          <cell r="J166" t="str">
            <v>MANGOCHI</v>
          </cell>
          <cell r="K166">
            <v>7</v>
          </cell>
          <cell r="L166" t="str">
            <v>Changed designation from S116 to T334. Changed to trunk</v>
          </cell>
        </row>
        <row r="167">
          <cell r="A167" t="str">
            <v>RS 683</v>
          </cell>
          <cell r="B167">
            <v>505</v>
          </cell>
          <cell r="C167" t="str">
            <v>S</v>
          </cell>
          <cell r="D167" t="str">
            <v>F</v>
          </cell>
          <cell r="E167" t="str">
            <v>Mpita - Kwisimba</v>
          </cell>
          <cell r="F167" t="str">
            <v>T386</v>
          </cell>
          <cell r="G167">
            <v>3</v>
          </cell>
          <cell r="H167">
            <v>8.8000000000000007</v>
          </cell>
          <cell r="I167" t="str">
            <v>R</v>
          </cell>
          <cell r="J167" t="str">
            <v>MANGOCHI</v>
          </cell>
          <cell r="K167">
            <v>7</v>
          </cell>
        </row>
        <row r="168">
          <cell r="A168" t="str">
            <v>RS 797</v>
          </cell>
          <cell r="B168">
            <v>619</v>
          </cell>
          <cell r="C168" t="str">
            <v>S</v>
          </cell>
          <cell r="D168" t="str">
            <v>F</v>
          </cell>
          <cell r="E168" t="str">
            <v>Namwera - Chithumba</v>
          </cell>
          <cell r="F168" t="str">
            <v>T387</v>
          </cell>
          <cell r="G168">
            <v>1</v>
          </cell>
          <cell r="H168">
            <v>9.3000000000000007</v>
          </cell>
          <cell r="I168" t="str">
            <v>FL</v>
          </cell>
          <cell r="J168" t="str">
            <v>MANGOCHI</v>
          </cell>
          <cell r="K168">
            <v>7</v>
          </cell>
          <cell r="L168" t="str">
            <v>Changed designation from D232 to T387</v>
          </cell>
        </row>
        <row r="169">
          <cell r="A169" t="str">
            <v>RS 798</v>
          </cell>
          <cell r="B169">
            <v>620</v>
          </cell>
          <cell r="C169" t="str">
            <v>S</v>
          </cell>
          <cell r="D169" t="str">
            <v>F</v>
          </cell>
          <cell r="E169" t="str">
            <v>Chithumba - ID/Y</v>
          </cell>
          <cell r="F169" t="str">
            <v>T387</v>
          </cell>
          <cell r="G169">
            <v>2</v>
          </cell>
          <cell r="H169">
            <v>21.4</v>
          </cell>
          <cell r="I169" t="str">
            <v>FL</v>
          </cell>
          <cell r="J169" t="str">
            <v>MANGOCHI</v>
          </cell>
          <cell r="K169">
            <v>7</v>
          </cell>
          <cell r="L169" t="str">
            <v>Changed designation from D232 to T387</v>
          </cell>
        </row>
        <row r="170">
          <cell r="A170" t="str">
            <v>RS 688</v>
          </cell>
          <cell r="B170">
            <v>510</v>
          </cell>
          <cell r="C170" t="str">
            <v>S</v>
          </cell>
          <cell r="D170" t="str">
            <v>F</v>
          </cell>
          <cell r="E170" t="str">
            <v>Mbalula - Lingamadzi River</v>
          </cell>
          <cell r="F170" t="str">
            <v>T388</v>
          </cell>
          <cell r="G170">
            <v>1</v>
          </cell>
          <cell r="H170">
            <v>11.7</v>
          </cell>
          <cell r="I170" t="str">
            <v>R</v>
          </cell>
          <cell r="J170" t="str">
            <v>MANGOCHI</v>
          </cell>
          <cell r="K170">
            <v>8</v>
          </cell>
        </row>
        <row r="171">
          <cell r="A171" t="str">
            <v>RS 689</v>
          </cell>
          <cell r="B171">
            <v>511</v>
          </cell>
          <cell r="C171" t="str">
            <v>S</v>
          </cell>
          <cell r="D171" t="str">
            <v>F</v>
          </cell>
          <cell r="E171" t="str">
            <v>Lingamadzi River - Malombe</v>
          </cell>
          <cell r="F171" t="str">
            <v>T388</v>
          </cell>
          <cell r="G171">
            <v>2</v>
          </cell>
          <cell r="H171">
            <v>16.399999999999999</v>
          </cell>
          <cell r="I171" t="str">
            <v>FL</v>
          </cell>
          <cell r="J171" t="str">
            <v>MANGOCHI</v>
          </cell>
          <cell r="K171">
            <v>8</v>
          </cell>
        </row>
        <row r="172">
          <cell r="A172" t="str">
            <v>RS 687</v>
          </cell>
          <cell r="B172">
            <v>509</v>
          </cell>
          <cell r="C172" t="str">
            <v>S</v>
          </cell>
          <cell r="D172" t="str">
            <v>F</v>
          </cell>
          <cell r="E172" t="str">
            <v>Malombe - Masanje River</v>
          </cell>
          <cell r="F172" t="str">
            <v>T388</v>
          </cell>
          <cell r="G172">
            <v>3</v>
          </cell>
          <cell r="H172">
            <v>25.4</v>
          </cell>
          <cell r="I172" t="str">
            <v>R</v>
          </cell>
          <cell r="J172" t="str">
            <v>MANGOCHI</v>
          </cell>
          <cell r="K172">
            <v>8</v>
          </cell>
        </row>
        <row r="173">
          <cell r="A173" t="str">
            <v>RS 686</v>
          </cell>
          <cell r="B173">
            <v>508</v>
          </cell>
          <cell r="C173" t="str">
            <v>S</v>
          </cell>
          <cell r="D173" t="str">
            <v>F</v>
          </cell>
          <cell r="E173" t="str">
            <v>Masanje River - Namandanje River</v>
          </cell>
          <cell r="F173" t="str">
            <v>T388</v>
          </cell>
          <cell r="G173">
            <v>4</v>
          </cell>
          <cell r="H173">
            <v>12.1</v>
          </cell>
          <cell r="I173" t="str">
            <v>R</v>
          </cell>
          <cell r="J173" t="str">
            <v>MANGOCHI &amp; MACHINGA</v>
          </cell>
          <cell r="K173">
            <v>8</v>
          </cell>
        </row>
        <row r="174">
          <cell r="A174" t="str">
            <v>RS 694</v>
          </cell>
          <cell r="B174">
            <v>516</v>
          </cell>
          <cell r="C174" t="str">
            <v>S</v>
          </cell>
          <cell r="D174" t="str">
            <v>F</v>
          </cell>
          <cell r="E174" t="str">
            <v>Masuku (junction S131) - Nakapa</v>
          </cell>
          <cell r="F174" t="str">
            <v>T389</v>
          </cell>
          <cell r="G174">
            <v>1</v>
          </cell>
          <cell r="H174">
            <v>7.9</v>
          </cell>
          <cell r="I174" t="str">
            <v>R</v>
          </cell>
          <cell r="J174" t="str">
            <v>MANGOCHI</v>
          </cell>
          <cell r="K174">
            <v>8</v>
          </cell>
        </row>
        <row r="175">
          <cell r="A175" t="str">
            <v>RS 690</v>
          </cell>
          <cell r="B175">
            <v>512</v>
          </cell>
          <cell r="C175" t="str">
            <v>S</v>
          </cell>
          <cell r="D175" t="str">
            <v>F</v>
          </cell>
          <cell r="E175" t="str">
            <v>Nakapa - Lisimba Estate</v>
          </cell>
          <cell r="F175" t="str">
            <v>T389</v>
          </cell>
          <cell r="G175">
            <v>2</v>
          </cell>
          <cell r="H175">
            <v>4.4000000000000004</v>
          </cell>
          <cell r="I175" t="str">
            <v>R</v>
          </cell>
          <cell r="J175" t="str">
            <v>MANGOCHI</v>
          </cell>
          <cell r="K175">
            <v>8</v>
          </cell>
        </row>
        <row r="176">
          <cell r="A176" t="str">
            <v>RS 692</v>
          </cell>
          <cell r="B176">
            <v>514</v>
          </cell>
          <cell r="C176" t="str">
            <v>S</v>
          </cell>
          <cell r="D176" t="str">
            <v>F</v>
          </cell>
          <cell r="E176" t="str">
            <v>Lisimba Estate - Nyenyezi River</v>
          </cell>
          <cell r="F176" t="str">
            <v>T389</v>
          </cell>
          <cell r="G176">
            <v>3</v>
          </cell>
          <cell r="H176">
            <v>8.9</v>
          </cell>
          <cell r="I176" t="str">
            <v>R</v>
          </cell>
          <cell r="J176" t="str">
            <v>MANGOCHI</v>
          </cell>
          <cell r="K176">
            <v>8</v>
          </cell>
          <cell r="L176" t="str">
            <v>Name changed from Kwacha Rd - Marhattma</v>
          </cell>
        </row>
        <row r="177">
          <cell r="A177" t="str">
            <v>RS 693</v>
          </cell>
          <cell r="B177">
            <v>515</v>
          </cell>
          <cell r="C177" t="str">
            <v>S</v>
          </cell>
          <cell r="D177" t="str">
            <v>F</v>
          </cell>
          <cell r="E177" t="str">
            <v>Nyenyezi River - Nkwepere ADMARC</v>
          </cell>
          <cell r="F177" t="str">
            <v>T389</v>
          </cell>
          <cell r="G177">
            <v>4</v>
          </cell>
          <cell r="H177">
            <v>5.0999999999999996</v>
          </cell>
          <cell r="I177" t="str">
            <v>R</v>
          </cell>
          <cell r="J177" t="str">
            <v>MANGOCHI</v>
          </cell>
          <cell r="K177">
            <v>8</v>
          </cell>
          <cell r="L177" t="str">
            <v>Name modified by City Council</v>
          </cell>
        </row>
        <row r="178">
          <cell r="A178" t="str">
            <v>RS 691</v>
          </cell>
          <cell r="B178">
            <v>513</v>
          </cell>
          <cell r="C178" t="str">
            <v>S</v>
          </cell>
          <cell r="D178" t="str">
            <v>F</v>
          </cell>
          <cell r="E178" t="str">
            <v>Nkwepele ADMARC - Nantwe</v>
          </cell>
          <cell r="F178" t="str">
            <v>T389</v>
          </cell>
          <cell r="G178">
            <v>5</v>
          </cell>
          <cell r="H178">
            <v>19.100000000000001</v>
          </cell>
          <cell r="I178" t="str">
            <v>R</v>
          </cell>
          <cell r="J178" t="str">
            <v>MANGOCHI</v>
          </cell>
          <cell r="K178">
            <v>8</v>
          </cell>
          <cell r="L178" t="str">
            <v>Name modified</v>
          </cell>
        </row>
        <row r="179">
          <cell r="A179" t="str">
            <v>RS 695</v>
          </cell>
          <cell r="B179">
            <v>517</v>
          </cell>
          <cell r="C179" t="str">
            <v>S</v>
          </cell>
          <cell r="D179" t="str">
            <v>F</v>
          </cell>
          <cell r="E179" t="str">
            <v>Ntaja - Nanyumbu</v>
          </cell>
          <cell r="F179" t="str">
            <v>T390</v>
          </cell>
          <cell r="G179">
            <v>5</v>
          </cell>
          <cell r="H179">
            <v>5.8</v>
          </cell>
          <cell r="I179" t="str">
            <v>R</v>
          </cell>
          <cell r="J179" t="str">
            <v>MACHINGA</v>
          </cell>
          <cell r="K179">
            <v>8</v>
          </cell>
          <cell r="L179" t="str">
            <v>Changed designation from S129 to S139</v>
          </cell>
        </row>
        <row r="180">
          <cell r="A180" t="str">
            <v>RS 701</v>
          </cell>
          <cell r="B180">
            <v>523</v>
          </cell>
          <cell r="C180" t="str">
            <v>S</v>
          </cell>
          <cell r="D180" t="str">
            <v>F</v>
          </cell>
          <cell r="E180" t="str">
            <v>Machina - Nkhokwe</v>
          </cell>
          <cell r="F180" t="str">
            <v>T391</v>
          </cell>
          <cell r="G180">
            <v>1</v>
          </cell>
          <cell r="H180">
            <v>16.399999999999999</v>
          </cell>
          <cell r="I180" t="str">
            <v>FL</v>
          </cell>
          <cell r="J180" t="str">
            <v>MACHINGA</v>
          </cell>
          <cell r="K180">
            <v>8</v>
          </cell>
          <cell r="L180" t="str">
            <v>Changed designation from T392 to T391</v>
          </cell>
        </row>
        <row r="181">
          <cell r="A181" t="str">
            <v>RS 702</v>
          </cell>
          <cell r="B181">
            <v>524</v>
          </cell>
          <cell r="C181" t="str">
            <v>S</v>
          </cell>
          <cell r="D181" t="str">
            <v>F</v>
          </cell>
          <cell r="E181" t="str">
            <v>Nkhokwe - Mpakaka</v>
          </cell>
          <cell r="F181" t="str">
            <v>T391</v>
          </cell>
          <cell r="G181">
            <v>2</v>
          </cell>
          <cell r="H181">
            <v>6.8</v>
          </cell>
          <cell r="I181" t="str">
            <v>FL</v>
          </cell>
          <cell r="J181" t="str">
            <v>MACHINGA</v>
          </cell>
          <cell r="K181">
            <v>8</v>
          </cell>
          <cell r="L181" t="str">
            <v>Changed designation from T392 to T391</v>
          </cell>
        </row>
        <row r="182">
          <cell r="A182" t="str">
            <v>RS 700</v>
          </cell>
          <cell r="B182">
            <v>522</v>
          </cell>
          <cell r="C182" t="str">
            <v>S</v>
          </cell>
          <cell r="D182" t="str">
            <v>F</v>
          </cell>
          <cell r="E182" t="str">
            <v>Nantwe - Maundani</v>
          </cell>
          <cell r="F182" t="str">
            <v>T392</v>
          </cell>
          <cell r="G182">
            <v>1</v>
          </cell>
          <cell r="H182">
            <v>3.9</v>
          </cell>
          <cell r="I182" t="str">
            <v>R</v>
          </cell>
          <cell r="J182" t="str">
            <v>MANGOCHI</v>
          </cell>
          <cell r="K182">
            <v>8</v>
          </cell>
          <cell r="L182" t="str">
            <v>Changed designation from S142 to S139</v>
          </cell>
        </row>
        <row r="183">
          <cell r="A183" t="str">
            <v>RS 696</v>
          </cell>
          <cell r="B183">
            <v>518</v>
          </cell>
          <cell r="C183" t="str">
            <v>S</v>
          </cell>
          <cell r="D183" t="str">
            <v>F</v>
          </cell>
          <cell r="E183" t="str">
            <v>Maundani - Machina</v>
          </cell>
          <cell r="F183" t="str">
            <v>T392</v>
          </cell>
          <cell r="G183">
            <v>2</v>
          </cell>
          <cell r="H183">
            <v>17</v>
          </cell>
          <cell r="I183" t="str">
            <v>H</v>
          </cell>
          <cell r="J183" t="str">
            <v>MANGOCHI</v>
          </cell>
          <cell r="K183">
            <v>8</v>
          </cell>
        </row>
        <row r="184">
          <cell r="A184" t="str">
            <v>RS 699</v>
          </cell>
          <cell r="B184">
            <v>521</v>
          </cell>
          <cell r="C184" t="str">
            <v>S</v>
          </cell>
          <cell r="D184" t="str">
            <v>F</v>
          </cell>
          <cell r="E184" t="str">
            <v>Chikwewo - Beyadi</v>
          </cell>
          <cell r="F184" t="str">
            <v>T392</v>
          </cell>
          <cell r="G184">
            <v>3</v>
          </cell>
          <cell r="H184">
            <v>10.6</v>
          </cell>
          <cell r="I184" t="str">
            <v>FL</v>
          </cell>
          <cell r="J184" t="str">
            <v>MACHINGA</v>
          </cell>
          <cell r="K184">
            <v>8</v>
          </cell>
        </row>
        <row r="185">
          <cell r="A185" t="str">
            <v>RS 697</v>
          </cell>
          <cell r="B185">
            <v>519</v>
          </cell>
          <cell r="C185" t="str">
            <v>S</v>
          </cell>
          <cell r="D185" t="str">
            <v>F</v>
          </cell>
          <cell r="E185" t="str">
            <v>Beyadi - Nanyumbu</v>
          </cell>
          <cell r="F185" t="str">
            <v>T392</v>
          </cell>
          <cell r="G185">
            <v>4</v>
          </cell>
          <cell r="H185">
            <v>13.7</v>
          </cell>
          <cell r="I185" t="str">
            <v>FL</v>
          </cell>
          <cell r="J185" t="str">
            <v>MANGOCHI</v>
          </cell>
          <cell r="K185">
            <v>8</v>
          </cell>
        </row>
        <row r="186">
          <cell r="A186" t="str">
            <v>RS 705</v>
          </cell>
          <cell r="B186">
            <v>527</v>
          </cell>
          <cell r="C186" t="str">
            <v>S</v>
          </cell>
          <cell r="D186" t="str">
            <v>F</v>
          </cell>
          <cell r="E186" t="str">
            <v>Nsanama - Namanja Village</v>
          </cell>
          <cell r="F186" t="str">
            <v>T393</v>
          </cell>
          <cell r="G186">
            <v>1</v>
          </cell>
          <cell r="H186">
            <v>18.7</v>
          </cell>
          <cell r="I186" t="str">
            <v>FL</v>
          </cell>
          <cell r="J186" t="str">
            <v>MACHINGA</v>
          </cell>
          <cell r="K186">
            <v>8</v>
          </cell>
        </row>
        <row r="187">
          <cell r="A187" t="str">
            <v>RS 703</v>
          </cell>
          <cell r="B187">
            <v>525</v>
          </cell>
          <cell r="C187" t="str">
            <v>S</v>
          </cell>
          <cell r="D187" t="str">
            <v>F</v>
          </cell>
          <cell r="E187" t="str">
            <v>Namanja Village - Namanja Station</v>
          </cell>
          <cell r="F187" t="str">
            <v>T393</v>
          </cell>
          <cell r="G187">
            <v>2</v>
          </cell>
          <cell r="H187">
            <v>4.2</v>
          </cell>
          <cell r="I187" t="str">
            <v>FL</v>
          </cell>
          <cell r="J187" t="str">
            <v>MACHINGA</v>
          </cell>
          <cell r="K187">
            <v>8</v>
          </cell>
        </row>
        <row r="188">
          <cell r="A188" t="str">
            <v>RS 704</v>
          </cell>
          <cell r="B188">
            <v>526</v>
          </cell>
          <cell r="C188" t="str">
            <v>S</v>
          </cell>
          <cell r="D188" t="str">
            <v>F</v>
          </cell>
          <cell r="E188" t="str">
            <v>Namanja Station - Nayuchi (Mozambique border)</v>
          </cell>
          <cell r="F188" t="str">
            <v>T393</v>
          </cell>
          <cell r="G188">
            <v>3</v>
          </cell>
          <cell r="H188">
            <v>22.1</v>
          </cell>
          <cell r="I188" t="str">
            <v>FL</v>
          </cell>
          <cell r="J188" t="str">
            <v>MACHINGA</v>
          </cell>
          <cell r="K188">
            <v>8</v>
          </cell>
        </row>
        <row r="189">
          <cell r="A189" t="str">
            <v>RS 652</v>
          </cell>
          <cell r="B189">
            <v>474</v>
          </cell>
          <cell r="C189" t="str">
            <v>C</v>
          </cell>
          <cell r="D189" t="str">
            <v>F</v>
          </cell>
          <cell r="E189" t="str">
            <v>Biliate (junction S135) - Kandoma</v>
          </cell>
          <cell r="F189" t="str">
            <v>T394</v>
          </cell>
          <cell r="G189">
            <v>1</v>
          </cell>
          <cell r="H189">
            <v>8.9</v>
          </cell>
          <cell r="I189" t="str">
            <v>R</v>
          </cell>
          <cell r="J189" t="str">
            <v>NTCHEU</v>
          </cell>
          <cell r="K189">
            <v>8</v>
          </cell>
          <cell r="L189" t="str">
            <v xml:space="preserve">Length changed </v>
          </cell>
        </row>
        <row r="190">
          <cell r="A190" t="str">
            <v>RS 649</v>
          </cell>
          <cell r="B190">
            <v>471</v>
          </cell>
          <cell r="C190" t="str">
            <v>C</v>
          </cell>
          <cell r="D190" t="str">
            <v>F</v>
          </cell>
          <cell r="E190" t="str">
            <v>Kandoma - Lipangwe</v>
          </cell>
          <cell r="F190" t="str">
            <v>T394</v>
          </cell>
          <cell r="G190">
            <v>2</v>
          </cell>
          <cell r="H190">
            <v>10.8</v>
          </cell>
          <cell r="I190" t="str">
            <v>R</v>
          </cell>
          <cell r="J190" t="str">
            <v>NTCHEU</v>
          </cell>
          <cell r="K190">
            <v>8</v>
          </cell>
          <cell r="L190" t="str">
            <v>New section part of origional RS 148</v>
          </cell>
        </row>
        <row r="191">
          <cell r="A191" t="str">
            <v>RS 655</v>
          </cell>
          <cell r="B191">
            <v>477</v>
          </cell>
          <cell r="C191" t="str">
            <v>C</v>
          </cell>
          <cell r="D191" t="str">
            <v>F</v>
          </cell>
          <cell r="E191" t="str">
            <v>Lipangwe - Matale</v>
          </cell>
          <cell r="F191" t="str">
            <v>T394</v>
          </cell>
          <cell r="G191">
            <v>3</v>
          </cell>
          <cell r="H191">
            <v>5.7</v>
          </cell>
          <cell r="I191" t="str">
            <v>R</v>
          </cell>
          <cell r="J191" t="str">
            <v>NTCHEU</v>
          </cell>
          <cell r="K191">
            <v>8</v>
          </cell>
        </row>
        <row r="192">
          <cell r="A192" t="str">
            <v>RS 650</v>
          </cell>
          <cell r="B192">
            <v>472</v>
          </cell>
          <cell r="C192" t="str">
            <v>C</v>
          </cell>
          <cell r="D192" t="str">
            <v>F</v>
          </cell>
          <cell r="E192" t="str">
            <v>Matale - Bonongwe</v>
          </cell>
          <cell r="F192" t="str">
            <v>T394</v>
          </cell>
          <cell r="G192">
            <v>4</v>
          </cell>
          <cell r="H192">
            <v>4.8</v>
          </cell>
          <cell r="I192" t="str">
            <v>FL</v>
          </cell>
          <cell r="J192" t="str">
            <v>NTCHEU</v>
          </cell>
          <cell r="K192">
            <v>8</v>
          </cell>
        </row>
        <row r="193">
          <cell r="A193" t="str">
            <v>RS 653</v>
          </cell>
          <cell r="B193">
            <v>475</v>
          </cell>
          <cell r="C193" t="str">
            <v>C</v>
          </cell>
          <cell r="D193" t="str">
            <v>F</v>
          </cell>
          <cell r="E193" t="str">
            <v>Bonongwe - Senzani (junction M1)</v>
          </cell>
          <cell r="F193" t="str">
            <v>T394</v>
          </cell>
          <cell r="G193">
            <v>5</v>
          </cell>
          <cell r="H193">
            <v>7.1</v>
          </cell>
          <cell r="I193" t="str">
            <v>R</v>
          </cell>
          <cell r="J193" t="str">
            <v>NTCHEU</v>
          </cell>
          <cell r="K193">
            <v>8</v>
          </cell>
        </row>
        <row r="194">
          <cell r="A194" t="str">
            <v>RS 648</v>
          </cell>
          <cell r="B194">
            <v>470</v>
          </cell>
          <cell r="C194" t="str">
            <v>C</v>
          </cell>
          <cell r="D194" t="str">
            <v>F</v>
          </cell>
          <cell r="E194" t="str">
            <v>Doviko (junction S135) - Matande</v>
          </cell>
          <cell r="F194" t="str">
            <v>T395</v>
          </cell>
          <cell r="G194">
            <v>1</v>
          </cell>
          <cell r="H194">
            <v>10.8</v>
          </cell>
          <cell r="I194" t="str">
            <v>R</v>
          </cell>
          <cell r="J194" t="str">
            <v>NTCHEU</v>
          </cell>
          <cell r="K194">
            <v>8</v>
          </cell>
          <cell r="L194" t="str">
            <v>Changed designation from T394 to T395</v>
          </cell>
        </row>
        <row r="195">
          <cell r="A195" t="str">
            <v>RS 657</v>
          </cell>
          <cell r="B195">
            <v>479</v>
          </cell>
          <cell r="C195" t="str">
            <v>C</v>
          </cell>
          <cell r="D195" t="str">
            <v>F</v>
          </cell>
          <cell r="E195" t="str">
            <v>Matande - Jumbe</v>
          </cell>
          <cell r="F195" t="str">
            <v>T395</v>
          </cell>
          <cell r="G195">
            <v>2</v>
          </cell>
          <cell r="H195">
            <v>4.5999999999999996</v>
          </cell>
          <cell r="I195" t="str">
            <v>R</v>
          </cell>
          <cell r="J195" t="str">
            <v>NTCHEU</v>
          </cell>
          <cell r="K195">
            <v>8</v>
          </cell>
          <cell r="L195" t="str">
            <v>Changed designation from T394 to T395</v>
          </cell>
        </row>
        <row r="196">
          <cell r="A196" t="str">
            <v>RS 654</v>
          </cell>
          <cell r="B196">
            <v>476</v>
          </cell>
          <cell r="C196" t="str">
            <v>C</v>
          </cell>
          <cell r="D196" t="str">
            <v>F</v>
          </cell>
          <cell r="E196" t="str">
            <v>Jumbe - Bayani</v>
          </cell>
          <cell r="F196" t="str">
            <v>T395</v>
          </cell>
          <cell r="G196">
            <v>3</v>
          </cell>
          <cell r="H196">
            <v>10</v>
          </cell>
          <cell r="I196" t="str">
            <v>R</v>
          </cell>
          <cell r="J196" t="str">
            <v>NTCHEU</v>
          </cell>
          <cell r="K196">
            <v>8</v>
          </cell>
          <cell r="L196" t="str">
            <v>Changed designation from T394 to T395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RS 656</v>
          </cell>
          <cell r="B198">
            <v>478</v>
          </cell>
          <cell r="C198" t="str">
            <v>C</v>
          </cell>
          <cell r="D198" t="str">
            <v>F</v>
          </cell>
          <cell r="E198" t="str">
            <v>Zingilizi - Chilenga (junction S135)</v>
          </cell>
          <cell r="F198" t="str">
            <v>T395</v>
          </cell>
          <cell r="G198">
            <v>5</v>
          </cell>
          <cell r="H198">
            <v>8.6</v>
          </cell>
          <cell r="I198" t="str">
            <v>R</v>
          </cell>
          <cell r="J198" t="str">
            <v>NTCHEU</v>
          </cell>
          <cell r="K198">
            <v>8</v>
          </cell>
          <cell r="L198" t="str">
            <v>Changed designation from T394 to T395</v>
          </cell>
        </row>
        <row r="199">
          <cell r="A199" t="str">
            <v>RS 709</v>
          </cell>
          <cell r="B199">
            <v>531</v>
          </cell>
          <cell r="C199" t="str">
            <v>S</v>
          </cell>
          <cell r="D199" t="str">
            <v>F</v>
          </cell>
          <cell r="E199" t="str">
            <v>Kweneza (junction S135) - Kambale Ag.Station</v>
          </cell>
          <cell r="F199" t="str">
            <v>T396</v>
          </cell>
          <cell r="G199">
            <v>1</v>
          </cell>
          <cell r="H199">
            <v>13.5</v>
          </cell>
          <cell r="I199" t="str">
            <v>H</v>
          </cell>
          <cell r="J199" t="str">
            <v>MWANZA</v>
          </cell>
          <cell r="K199">
            <v>8</v>
          </cell>
        </row>
        <row r="200">
          <cell r="A200" t="str">
            <v>RS 706</v>
          </cell>
          <cell r="B200">
            <v>528</v>
          </cell>
          <cell r="C200" t="str">
            <v>S</v>
          </cell>
          <cell r="D200" t="str">
            <v>F</v>
          </cell>
          <cell r="E200" t="str">
            <v>Kambale Ag. Station - Nkase River</v>
          </cell>
          <cell r="F200" t="str">
            <v>T396</v>
          </cell>
          <cell r="G200">
            <v>2</v>
          </cell>
          <cell r="H200">
            <v>23.3</v>
          </cell>
          <cell r="I200" t="str">
            <v>H</v>
          </cell>
          <cell r="J200" t="str">
            <v>MWANZA</v>
          </cell>
          <cell r="K200">
            <v>8</v>
          </cell>
        </row>
        <row r="201">
          <cell r="A201" t="str">
            <v>RS 707</v>
          </cell>
          <cell r="B201">
            <v>529</v>
          </cell>
          <cell r="C201" t="str">
            <v>S</v>
          </cell>
          <cell r="D201" t="str">
            <v>F</v>
          </cell>
          <cell r="E201" t="str">
            <v>Nkase River - Lisungwi River</v>
          </cell>
          <cell r="F201" t="str">
            <v>T396</v>
          </cell>
          <cell r="G201">
            <v>3</v>
          </cell>
          <cell r="H201">
            <v>8.3000000000000007</v>
          </cell>
          <cell r="I201" t="str">
            <v>R</v>
          </cell>
          <cell r="J201" t="str">
            <v>MWANZA</v>
          </cell>
          <cell r="K201">
            <v>8</v>
          </cell>
        </row>
        <row r="202">
          <cell r="A202" t="str">
            <v>RS 708</v>
          </cell>
          <cell r="B202">
            <v>530</v>
          </cell>
          <cell r="C202" t="str">
            <v>S</v>
          </cell>
          <cell r="D202" t="str">
            <v>F</v>
          </cell>
          <cell r="E202" t="str">
            <v>Lisungwi River - Kamwamba (junction M1)</v>
          </cell>
          <cell r="F202" t="str">
            <v>T396</v>
          </cell>
          <cell r="G202">
            <v>4</v>
          </cell>
          <cell r="H202">
            <v>13.7</v>
          </cell>
          <cell r="I202" t="str">
            <v>R</v>
          </cell>
          <cell r="J202" t="str">
            <v>MWANZA</v>
          </cell>
          <cell r="K202">
            <v>8</v>
          </cell>
        </row>
        <row r="203">
          <cell r="A203" t="str">
            <v>RS 713</v>
          </cell>
          <cell r="B203">
            <v>535</v>
          </cell>
          <cell r="C203" t="str">
            <v>S</v>
          </cell>
          <cell r="D203" t="str">
            <v>F</v>
          </cell>
          <cell r="E203" t="str">
            <v>Kambale Ag. Station - Neno</v>
          </cell>
          <cell r="F203" t="str">
            <v>T397</v>
          </cell>
          <cell r="G203">
            <v>1</v>
          </cell>
          <cell r="H203">
            <v>13</v>
          </cell>
          <cell r="I203" t="str">
            <v>R</v>
          </cell>
          <cell r="J203" t="str">
            <v>MWANZA</v>
          </cell>
          <cell r="K203">
            <v>9</v>
          </cell>
        </row>
        <row r="204">
          <cell r="A204" t="str">
            <v>RS 711</v>
          </cell>
          <cell r="B204">
            <v>533</v>
          </cell>
          <cell r="C204" t="str">
            <v>S</v>
          </cell>
          <cell r="D204" t="str">
            <v>F</v>
          </cell>
          <cell r="E204" t="str">
            <v>Neno - Nyakoko</v>
          </cell>
          <cell r="F204" t="str">
            <v>T397</v>
          </cell>
          <cell r="G204">
            <v>2</v>
          </cell>
          <cell r="H204">
            <v>11.3</v>
          </cell>
          <cell r="I204" t="str">
            <v>R</v>
          </cell>
          <cell r="J204" t="str">
            <v>MWANZA</v>
          </cell>
          <cell r="K204">
            <v>9</v>
          </cell>
        </row>
        <row r="205">
          <cell r="A205" t="str">
            <v>RS 712</v>
          </cell>
          <cell r="B205">
            <v>534</v>
          </cell>
          <cell r="C205" t="str">
            <v>S</v>
          </cell>
          <cell r="D205" t="str">
            <v>F</v>
          </cell>
          <cell r="E205" t="str">
            <v>Nyakoko - Butawo</v>
          </cell>
          <cell r="F205" t="str">
            <v>T397</v>
          </cell>
          <cell r="G205">
            <v>3</v>
          </cell>
          <cell r="H205">
            <v>6.5</v>
          </cell>
          <cell r="I205" t="str">
            <v>R</v>
          </cell>
          <cell r="J205" t="str">
            <v>MWANZA</v>
          </cell>
          <cell r="K205">
            <v>9</v>
          </cell>
        </row>
        <row r="206">
          <cell r="A206" t="str">
            <v>RS 710</v>
          </cell>
          <cell r="B206">
            <v>532</v>
          </cell>
          <cell r="C206" t="str">
            <v>S</v>
          </cell>
          <cell r="D206" t="str">
            <v>F</v>
          </cell>
          <cell r="E206" t="str">
            <v>Butawo - Zaka (junction M6)</v>
          </cell>
          <cell r="F206" t="str">
            <v>T397</v>
          </cell>
          <cell r="G206">
            <v>4</v>
          </cell>
          <cell r="H206">
            <v>20</v>
          </cell>
          <cell r="I206" t="str">
            <v>R</v>
          </cell>
          <cell r="J206" t="str">
            <v>MWANZA</v>
          </cell>
          <cell r="K206">
            <v>9</v>
          </cell>
        </row>
        <row r="207">
          <cell r="A207" t="str">
            <v>RS 714</v>
          </cell>
          <cell r="B207">
            <v>536</v>
          </cell>
          <cell r="C207" t="str">
            <v>S</v>
          </cell>
          <cell r="D207" t="str">
            <v>F</v>
          </cell>
          <cell r="E207" t="str">
            <v>Kanjiwa - Nyakoko</v>
          </cell>
          <cell r="F207" t="str">
            <v>T398</v>
          </cell>
          <cell r="G207">
            <v>1</v>
          </cell>
          <cell r="H207">
            <v>24.7</v>
          </cell>
          <cell r="I207" t="str">
            <v>H</v>
          </cell>
          <cell r="J207" t="str">
            <v>MWANZA</v>
          </cell>
          <cell r="K207">
            <v>9</v>
          </cell>
        </row>
        <row r="208">
          <cell r="A208" t="str">
            <v>RS 719</v>
          </cell>
          <cell r="B208">
            <v>541</v>
          </cell>
          <cell r="C208" t="str">
            <v>S</v>
          </cell>
          <cell r="D208" t="str">
            <v>F</v>
          </cell>
          <cell r="E208" t="str">
            <v>Chiendausiku (junction M8) - Maduwane</v>
          </cell>
          <cell r="F208" t="str">
            <v>T399</v>
          </cell>
          <cell r="G208">
            <v>1</v>
          </cell>
          <cell r="H208">
            <v>12.3</v>
          </cell>
          <cell r="I208" t="str">
            <v>H</v>
          </cell>
          <cell r="J208" t="str">
            <v>MWANZA</v>
          </cell>
          <cell r="K208">
            <v>8</v>
          </cell>
        </row>
        <row r="209">
          <cell r="A209" t="str">
            <v>RS 717</v>
          </cell>
          <cell r="B209">
            <v>539</v>
          </cell>
          <cell r="C209" t="str">
            <v>S</v>
          </cell>
          <cell r="D209" t="str">
            <v>F</v>
          </cell>
          <cell r="E209" t="str">
            <v>Maduwane - Utale</v>
          </cell>
          <cell r="F209" t="str">
            <v>T399</v>
          </cell>
          <cell r="G209">
            <v>2</v>
          </cell>
          <cell r="H209">
            <v>8.8000000000000007</v>
          </cell>
          <cell r="I209" t="str">
            <v>FL</v>
          </cell>
          <cell r="J209" t="str">
            <v>MACHINGA</v>
          </cell>
          <cell r="K209">
            <v>8</v>
          </cell>
        </row>
        <row r="210">
          <cell r="A210" t="str">
            <v>RS 718</v>
          </cell>
          <cell r="B210">
            <v>540</v>
          </cell>
          <cell r="C210" t="str">
            <v>S</v>
          </cell>
          <cell r="D210" t="str">
            <v>F</v>
          </cell>
          <cell r="E210" t="str">
            <v>Utale - Nyanyala (junction M1)</v>
          </cell>
          <cell r="F210" t="str">
            <v>T399</v>
          </cell>
          <cell r="G210">
            <v>3</v>
          </cell>
          <cell r="H210">
            <v>26.7</v>
          </cell>
          <cell r="I210" t="str">
            <v>FL</v>
          </cell>
          <cell r="J210" t="str">
            <v>MACHINGA</v>
          </cell>
          <cell r="K210">
            <v>8</v>
          </cell>
        </row>
        <row r="211">
          <cell r="A211" t="str">
            <v>RS 720</v>
          </cell>
          <cell r="B211">
            <v>542</v>
          </cell>
          <cell r="C211" t="str">
            <v>S</v>
          </cell>
          <cell r="D211" t="str">
            <v>F</v>
          </cell>
          <cell r="E211" t="str">
            <v>Ntalika (junction M8) - Phalula</v>
          </cell>
          <cell r="F211" t="str">
            <v>T400</v>
          </cell>
          <cell r="G211">
            <v>1</v>
          </cell>
          <cell r="H211">
            <v>5.0999999999999996</v>
          </cell>
          <cell r="I211" t="str">
            <v>FL</v>
          </cell>
          <cell r="J211" t="str">
            <v>MACHINGA</v>
          </cell>
          <cell r="K211">
            <v>8</v>
          </cell>
        </row>
        <row r="212">
          <cell r="A212" t="str">
            <v>RS 723</v>
          </cell>
          <cell r="B212">
            <v>545</v>
          </cell>
          <cell r="C212" t="str">
            <v>S</v>
          </cell>
          <cell r="D212" t="str">
            <v>F</v>
          </cell>
          <cell r="E212" t="str">
            <v>Phalula - Utale</v>
          </cell>
          <cell r="F212" t="str">
            <v>T400</v>
          </cell>
          <cell r="G212">
            <v>2</v>
          </cell>
          <cell r="H212">
            <v>17.100000000000001</v>
          </cell>
          <cell r="I212" t="str">
            <v>FL</v>
          </cell>
          <cell r="J212" t="str">
            <v>MACHINGA</v>
          </cell>
          <cell r="K212">
            <v>8</v>
          </cell>
        </row>
        <row r="213">
          <cell r="A213" t="str">
            <v>RS 721</v>
          </cell>
          <cell r="B213">
            <v>543</v>
          </cell>
          <cell r="C213" t="str">
            <v>S</v>
          </cell>
          <cell r="D213" t="str">
            <v>F</v>
          </cell>
          <cell r="E213" t="str">
            <v>Utale - Shire North T.C</v>
          </cell>
          <cell r="F213" t="str">
            <v>T400</v>
          </cell>
          <cell r="G213">
            <v>3</v>
          </cell>
          <cell r="H213">
            <v>17.5</v>
          </cell>
          <cell r="I213" t="str">
            <v>FL</v>
          </cell>
          <cell r="J213" t="str">
            <v>MACHINGA</v>
          </cell>
          <cell r="K213">
            <v>8</v>
          </cell>
        </row>
        <row r="214">
          <cell r="A214" t="str">
            <v>RS 722</v>
          </cell>
          <cell r="B214">
            <v>544</v>
          </cell>
          <cell r="C214" t="str">
            <v>S</v>
          </cell>
          <cell r="D214" t="str">
            <v>F</v>
          </cell>
          <cell r="E214" t="str">
            <v>Shire North TC - Kasangale (junction S139)</v>
          </cell>
          <cell r="F214" t="str">
            <v>T400</v>
          </cell>
          <cell r="G214">
            <v>4</v>
          </cell>
          <cell r="H214">
            <v>10.199999999999999</v>
          </cell>
          <cell r="I214" t="str">
            <v>R</v>
          </cell>
          <cell r="J214" t="str">
            <v>ZOMBA</v>
          </cell>
          <cell r="K214">
            <v>8</v>
          </cell>
        </row>
        <row r="215">
          <cell r="A215" t="str">
            <v>RS 724</v>
          </cell>
          <cell r="B215">
            <v>546</v>
          </cell>
          <cell r="C215" t="str">
            <v>S</v>
          </cell>
          <cell r="D215" t="str">
            <v>F</v>
          </cell>
          <cell r="E215" t="str">
            <v>Machinga (junction M3) - Chigwandembo Bridge</v>
          </cell>
          <cell r="F215" t="str">
            <v>T401</v>
          </cell>
          <cell r="G215">
            <v>1</v>
          </cell>
          <cell r="H215">
            <v>8.6999999999999993</v>
          </cell>
          <cell r="I215" t="str">
            <v>FL</v>
          </cell>
          <cell r="J215" t="str">
            <v>MACHINGA</v>
          </cell>
          <cell r="K215">
            <v>8</v>
          </cell>
        </row>
        <row r="216">
          <cell r="A216" t="str">
            <v>RS 725</v>
          </cell>
          <cell r="B216">
            <v>547</v>
          </cell>
          <cell r="C216" t="str">
            <v>S</v>
          </cell>
          <cell r="D216" t="str">
            <v>F</v>
          </cell>
          <cell r="E216" t="str">
            <v>Chikwandembo River - Chinseu</v>
          </cell>
          <cell r="F216" t="str">
            <v>T401</v>
          </cell>
          <cell r="G216">
            <v>2</v>
          </cell>
          <cell r="H216">
            <v>14</v>
          </cell>
          <cell r="I216" t="str">
            <v>R</v>
          </cell>
          <cell r="J216" t="str">
            <v>ZOMBA</v>
          </cell>
          <cell r="K216">
            <v>8</v>
          </cell>
        </row>
        <row r="217">
          <cell r="A217" t="str">
            <v>RS 726</v>
          </cell>
          <cell r="B217">
            <v>548</v>
          </cell>
          <cell r="C217" t="str">
            <v>S</v>
          </cell>
          <cell r="D217" t="str">
            <v>F</v>
          </cell>
          <cell r="E217" t="str">
            <v>Chinseu - Chikwenga (junction S139)</v>
          </cell>
          <cell r="F217" t="str">
            <v>T401</v>
          </cell>
          <cell r="G217">
            <v>3</v>
          </cell>
          <cell r="H217">
            <v>7</v>
          </cell>
          <cell r="I217" t="str">
            <v>R</v>
          </cell>
          <cell r="J217" t="str">
            <v>ZOMBA</v>
          </cell>
          <cell r="K217">
            <v>8</v>
          </cell>
        </row>
        <row r="218">
          <cell r="A218" t="str">
            <v>RS 728</v>
          </cell>
          <cell r="B218">
            <v>550</v>
          </cell>
          <cell r="C218" t="str">
            <v>S</v>
          </cell>
          <cell r="D218" t="str">
            <v>F</v>
          </cell>
          <cell r="E218" t="str">
            <v>Naminga (junction S131) - Malopa</v>
          </cell>
          <cell r="F218" t="str">
            <v>T402</v>
          </cell>
          <cell r="G218">
            <v>1</v>
          </cell>
          <cell r="H218">
            <v>5.3</v>
          </cell>
          <cell r="I218" t="str">
            <v>R</v>
          </cell>
          <cell r="J218" t="str">
            <v>MACHINGA</v>
          </cell>
          <cell r="K218">
            <v>8</v>
          </cell>
        </row>
        <row r="219">
          <cell r="A219" t="str">
            <v>RS 730</v>
          </cell>
          <cell r="B219">
            <v>552</v>
          </cell>
          <cell r="C219" t="str">
            <v>S</v>
          </cell>
          <cell r="D219" t="str">
            <v>F</v>
          </cell>
          <cell r="E219" t="str">
            <v>Malopa - Namikonya Stream</v>
          </cell>
          <cell r="F219" t="str">
            <v>T402</v>
          </cell>
          <cell r="G219">
            <v>2</v>
          </cell>
          <cell r="H219">
            <v>14.4</v>
          </cell>
          <cell r="I219" t="str">
            <v>H</v>
          </cell>
          <cell r="J219" t="str">
            <v>MACHINGA</v>
          </cell>
          <cell r="K219">
            <v>8</v>
          </cell>
        </row>
        <row r="220">
          <cell r="A220" t="str">
            <v>RS 727</v>
          </cell>
          <cell r="B220">
            <v>549</v>
          </cell>
          <cell r="C220" t="str">
            <v>S</v>
          </cell>
          <cell r="D220" t="str">
            <v>F</v>
          </cell>
          <cell r="E220" t="str">
            <v>Namikonya Stream - Chamatwa</v>
          </cell>
          <cell r="F220" t="str">
            <v>T402</v>
          </cell>
          <cell r="G220">
            <v>3</v>
          </cell>
          <cell r="H220">
            <v>7.6</v>
          </cell>
          <cell r="I220" t="str">
            <v>R</v>
          </cell>
          <cell r="J220" t="str">
            <v>MACHINGA</v>
          </cell>
          <cell r="K220">
            <v>8</v>
          </cell>
        </row>
        <row r="221">
          <cell r="A221" t="str">
            <v>RS 729</v>
          </cell>
          <cell r="B221">
            <v>551</v>
          </cell>
          <cell r="C221" t="str">
            <v>S</v>
          </cell>
          <cell r="D221" t="str">
            <v>F</v>
          </cell>
          <cell r="E221" t="str">
            <v>Chamatwa - Likwenu River (junction M3)</v>
          </cell>
          <cell r="F221" t="str">
            <v>T402</v>
          </cell>
          <cell r="G221">
            <v>4</v>
          </cell>
          <cell r="H221">
            <v>6</v>
          </cell>
          <cell r="I221" t="str">
            <v>FL</v>
          </cell>
          <cell r="J221" t="str">
            <v>MACHINGA &amp; ZOMBA</v>
          </cell>
          <cell r="K221">
            <v>8</v>
          </cell>
        </row>
        <row r="222">
          <cell r="A222" t="str">
            <v>RS 732</v>
          </cell>
          <cell r="B222">
            <v>554</v>
          </cell>
          <cell r="C222" t="str">
            <v>S</v>
          </cell>
          <cell r="D222" t="str">
            <v>F</v>
          </cell>
          <cell r="E222" t="str">
            <v>Jokala - Msondole</v>
          </cell>
          <cell r="F222" t="str">
            <v>T403</v>
          </cell>
          <cell r="G222">
            <v>2</v>
          </cell>
          <cell r="H222">
            <v>8.6999999999999993</v>
          </cell>
          <cell r="I222" t="str">
            <v>R</v>
          </cell>
          <cell r="J222" t="str">
            <v>ZOMBA</v>
          </cell>
          <cell r="K222">
            <v>8</v>
          </cell>
          <cell r="L222" t="str">
            <v>Changed designation from S156 to S151</v>
          </cell>
        </row>
        <row r="223">
          <cell r="A223" t="str">
            <v>RS 734</v>
          </cell>
          <cell r="B223">
            <v>556</v>
          </cell>
          <cell r="C223" t="str">
            <v>S</v>
          </cell>
          <cell r="D223" t="str">
            <v>F</v>
          </cell>
          <cell r="E223" t="str">
            <v>Mpyupyu T.C. (junction S143)  - Chamba</v>
          </cell>
          <cell r="F223" t="str">
            <v>T404</v>
          </cell>
          <cell r="G223">
            <v>1</v>
          </cell>
          <cell r="H223">
            <v>7.9</v>
          </cell>
          <cell r="I223" t="str">
            <v>R</v>
          </cell>
          <cell r="J223" t="str">
            <v>ZOMBA</v>
          </cell>
          <cell r="K223">
            <v>9</v>
          </cell>
        </row>
        <row r="224">
          <cell r="A224" t="str">
            <v>RS 733</v>
          </cell>
          <cell r="B224">
            <v>555</v>
          </cell>
          <cell r="C224" t="str">
            <v>S</v>
          </cell>
          <cell r="D224" t="str">
            <v>F</v>
          </cell>
          <cell r="E224" t="str">
            <v>Chamba - Jali (junction S144)</v>
          </cell>
          <cell r="F224" t="str">
            <v>T404</v>
          </cell>
          <cell r="G224">
            <v>2</v>
          </cell>
          <cell r="H224">
            <v>6.6</v>
          </cell>
          <cell r="I224" t="str">
            <v>R</v>
          </cell>
          <cell r="J224" t="str">
            <v>ZOMBA</v>
          </cell>
          <cell r="K224">
            <v>9</v>
          </cell>
        </row>
        <row r="225">
          <cell r="A225" t="str">
            <v>RS 731</v>
          </cell>
          <cell r="B225">
            <v>553</v>
          </cell>
          <cell r="C225" t="str">
            <v>S</v>
          </cell>
          <cell r="D225" t="str">
            <v>F</v>
          </cell>
          <cell r="E225" t="str">
            <v>Thodwe (junction M3) - Mayaka</v>
          </cell>
          <cell r="F225" t="str">
            <v>T405</v>
          </cell>
          <cell r="G225">
            <v>1</v>
          </cell>
          <cell r="H225">
            <v>21</v>
          </cell>
          <cell r="I225" t="str">
            <v>R</v>
          </cell>
          <cell r="J225" t="str">
            <v>ZOMBA</v>
          </cell>
          <cell r="K225">
            <v>9</v>
          </cell>
          <cell r="L225" t="str">
            <v>Changed designation from T403 to T405</v>
          </cell>
        </row>
        <row r="226">
          <cell r="A226" t="str">
            <v>RS 745</v>
          </cell>
          <cell r="B226">
            <v>567</v>
          </cell>
          <cell r="C226" t="str">
            <v>S</v>
          </cell>
          <cell r="D226" t="str">
            <v>F</v>
          </cell>
          <cell r="E226" t="str">
            <v>Mayaka - Jali (junction S144)</v>
          </cell>
          <cell r="F226" t="str">
            <v>T405</v>
          </cell>
          <cell r="G226">
            <v>2</v>
          </cell>
          <cell r="H226">
            <v>14.6</v>
          </cell>
          <cell r="I226" t="str">
            <v>FL</v>
          </cell>
          <cell r="J226" t="str">
            <v>ZOMBA</v>
          </cell>
          <cell r="K226">
            <v>9</v>
          </cell>
          <cell r="L226" t="str">
            <v>Changed designation from T408 to T405</v>
          </cell>
        </row>
        <row r="227">
          <cell r="A227" t="str">
            <v>RS 735</v>
          </cell>
          <cell r="B227">
            <v>557</v>
          </cell>
          <cell r="C227" t="str">
            <v>S</v>
          </cell>
          <cell r="D227" t="str">
            <v>F</v>
          </cell>
          <cell r="E227" t="str">
            <v>Maphanda junction S144) - Chigumukire</v>
          </cell>
          <cell r="F227" t="str">
            <v>T405</v>
          </cell>
          <cell r="G227">
            <v>3</v>
          </cell>
          <cell r="H227">
            <v>10.5</v>
          </cell>
          <cell r="I227" t="str">
            <v>R</v>
          </cell>
          <cell r="J227" t="str">
            <v>ZOMBA</v>
          </cell>
          <cell r="K227">
            <v>9</v>
          </cell>
          <cell r="L227" t="str">
            <v>Changed designation from M9 to S152</v>
          </cell>
        </row>
        <row r="228">
          <cell r="A228" t="str">
            <v>RS 736</v>
          </cell>
          <cell r="B228">
            <v>558</v>
          </cell>
          <cell r="C228" t="str">
            <v>S</v>
          </cell>
          <cell r="D228" t="str">
            <v>F</v>
          </cell>
          <cell r="E228" t="str">
            <v>Chigumukire - Joni</v>
          </cell>
          <cell r="F228" t="str">
            <v>T405</v>
          </cell>
          <cell r="G228">
            <v>4</v>
          </cell>
          <cell r="H228">
            <v>19.5</v>
          </cell>
          <cell r="I228" t="str">
            <v>R</v>
          </cell>
          <cell r="J228" t="str">
            <v>ZOMBA &amp; PHALOMBE</v>
          </cell>
          <cell r="K228">
            <v>9</v>
          </cell>
          <cell r="L228" t="str">
            <v>Changed designation from S151 to S152</v>
          </cell>
        </row>
        <row r="229">
          <cell r="A229" t="str">
            <v>RS 738</v>
          </cell>
          <cell r="B229">
            <v>560</v>
          </cell>
          <cell r="C229" t="str">
            <v>S</v>
          </cell>
          <cell r="D229" t="str">
            <v>F</v>
          </cell>
          <cell r="E229" t="str">
            <v>Nyungwe (junction M3) - Lirangwe</v>
          </cell>
          <cell r="F229" t="str">
            <v>T406</v>
          </cell>
          <cell r="G229">
            <v>1</v>
          </cell>
          <cell r="H229">
            <v>4.0999999999999996</v>
          </cell>
          <cell r="I229" t="str">
            <v>R</v>
          </cell>
          <cell r="J229" t="str">
            <v>CHIRADZULU</v>
          </cell>
          <cell r="K229">
            <v>9</v>
          </cell>
        </row>
        <row r="230">
          <cell r="A230" t="str">
            <v>RS 737</v>
          </cell>
          <cell r="B230">
            <v>559</v>
          </cell>
          <cell r="C230" t="str">
            <v>S</v>
          </cell>
          <cell r="D230" t="str">
            <v>F</v>
          </cell>
          <cell r="E230" t="str">
            <v>Lirangwe - Chidzolo (Mudi)</v>
          </cell>
          <cell r="F230" t="str">
            <v>T406</v>
          </cell>
          <cell r="G230">
            <v>2</v>
          </cell>
          <cell r="H230">
            <v>4.5999999999999996</v>
          </cell>
          <cell r="I230" t="str">
            <v>R</v>
          </cell>
          <cell r="J230" t="str">
            <v>CHIRADZULU</v>
          </cell>
          <cell r="K230">
            <v>9</v>
          </cell>
          <cell r="L230" t="str">
            <v>Part of origional RS 148</v>
          </cell>
        </row>
        <row r="231">
          <cell r="A231" t="str">
            <v>RS 739</v>
          </cell>
          <cell r="B231">
            <v>561</v>
          </cell>
          <cell r="C231" t="str">
            <v>S</v>
          </cell>
          <cell r="D231" t="str">
            <v>F</v>
          </cell>
          <cell r="E231" t="str">
            <v>Chidzolo (mudi) - Lunzu (junction M1)</v>
          </cell>
          <cell r="F231" t="str">
            <v>T406</v>
          </cell>
          <cell r="G231">
            <v>3</v>
          </cell>
          <cell r="H231">
            <v>11.7</v>
          </cell>
          <cell r="I231" t="str">
            <v>R</v>
          </cell>
          <cell r="J231" t="str">
            <v>BLANTYRE</v>
          </cell>
          <cell r="K231">
            <v>9</v>
          </cell>
          <cell r="L231" t="str">
            <v>Road section redefined</v>
          </cell>
        </row>
        <row r="232">
          <cell r="A232" t="str">
            <v>RS 740</v>
          </cell>
          <cell r="B232">
            <v>562</v>
          </cell>
          <cell r="C232" t="str">
            <v>S</v>
          </cell>
          <cell r="D232" t="str">
            <v>F</v>
          </cell>
          <cell r="E232" t="str">
            <v>Magomero (junction M3) - Namadzi River bridge</v>
          </cell>
          <cell r="F232" t="str">
            <v>T407</v>
          </cell>
          <cell r="G232">
            <v>1</v>
          </cell>
          <cell r="H232">
            <v>8.1999999999999993</v>
          </cell>
          <cell r="I232" t="str">
            <v>R</v>
          </cell>
          <cell r="J232" t="str">
            <v>CHIRADZULU &amp; ZOMBA</v>
          </cell>
          <cell r="K232">
            <v>9</v>
          </cell>
        </row>
        <row r="233">
          <cell r="A233" t="str">
            <v>RS 742</v>
          </cell>
          <cell r="B233">
            <v>564</v>
          </cell>
          <cell r="C233" t="str">
            <v>S</v>
          </cell>
          <cell r="D233" t="str">
            <v>F</v>
          </cell>
          <cell r="E233" t="str">
            <v>Namadzi River bridge - Mali</v>
          </cell>
          <cell r="F233" t="str">
            <v>T407</v>
          </cell>
          <cell r="G233">
            <v>2</v>
          </cell>
          <cell r="H233">
            <v>9.1</v>
          </cell>
          <cell r="I233" t="str">
            <v>R</v>
          </cell>
          <cell r="J233" t="str">
            <v>ZOMBA</v>
          </cell>
          <cell r="K233">
            <v>9</v>
          </cell>
        </row>
        <row r="234">
          <cell r="A234" t="str">
            <v>RS 741</v>
          </cell>
          <cell r="B234">
            <v>563</v>
          </cell>
          <cell r="C234" t="str">
            <v>S</v>
          </cell>
          <cell r="D234" t="str">
            <v>F</v>
          </cell>
          <cell r="E234" t="str">
            <v>Mali - Matiti</v>
          </cell>
          <cell r="F234" t="str">
            <v>T407</v>
          </cell>
          <cell r="G234">
            <v>3</v>
          </cell>
          <cell r="H234">
            <v>9.5</v>
          </cell>
          <cell r="I234" t="str">
            <v>R</v>
          </cell>
          <cell r="J234" t="str">
            <v>ZOMBA</v>
          </cell>
          <cell r="K234">
            <v>9</v>
          </cell>
        </row>
        <row r="235">
          <cell r="A235" t="str">
            <v>RS 743</v>
          </cell>
          <cell r="B235">
            <v>565</v>
          </cell>
          <cell r="C235" t="str">
            <v>S</v>
          </cell>
          <cell r="D235" t="str">
            <v>F</v>
          </cell>
          <cell r="E235" t="str">
            <v>Mayaka - Utwe River</v>
          </cell>
          <cell r="F235" t="str">
            <v>T408</v>
          </cell>
          <cell r="G235">
            <v>1</v>
          </cell>
          <cell r="H235">
            <v>9.6</v>
          </cell>
          <cell r="I235" t="str">
            <v>FL</v>
          </cell>
          <cell r="J235" t="str">
            <v>ZOMBA</v>
          </cell>
          <cell r="K235">
            <v>9</v>
          </cell>
        </row>
        <row r="236">
          <cell r="A236" t="str">
            <v>RS 746</v>
          </cell>
          <cell r="B236">
            <v>658</v>
          </cell>
          <cell r="C236" t="str">
            <v>S</v>
          </cell>
          <cell r="D236" t="str">
            <v>F</v>
          </cell>
          <cell r="E236" t="str">
            <v>Utwe River - Matiti</v>
          </cell>
          <cell r="F236" t="str">
            <v>T408</v>
          </cell>
          <cell r="G236">
            <v>2</v>
          </cell>
          <cell r="H236">
            <v>4.3</v>
          </cell>
          <cell r="I236" t="str">
            <v>FL</v>
          </cell>
          <cell r="J236" t="str">
            <v>ZOMBA</v>
          </cell>
          <cell r="K236">
            <v>9</v>
          </cell>
        </row>
        <row r="237">
          <cell r="A237" t="str">
            <v>RS 744</v>
          </cell>
          <cell r="B237">
            <v>566</v>
          </cell>
          <cell r="C237" t="str">
            <v>S</v>
          </cell>
          <cell r="D237" t="str">
            <v>F</v>
          </cell>
          <cell r="E237" t="str">
            <v>Milepa (junction S145) - Mombezi River</v>
          </cell>
          <cell r="F237" t="str">
            <v>T408</v>
          </cell>
          <cell r="G237">
            <v>3</v>
          </cell>
          <cell r="H237">
            <v>4.5</v>
          </cell>
          <cell r="I237" t="str">
            <v>FL</v>
          </cell>
          <cell r="J237" t="str">
            <v>PHALOMBE</v>
          </cell>
          <cell r="K237">
            <v>9</v>
          </cell>
        </row>
        <row r="238">
          <cell r="A238" t="str">
            <v>RS 747</v>
          </cell>
          <cell r="B238">
            <v>659</v>
          </cell>
          <cell r="C238" t="str">
            <v>S</v>
          </cell>
          <cell r="D238" t="str">
            <v>F</v>
          </cell>
          <cell r="E238" t="str">
            <v>Mombezi River - Kandulo</v>
          </cell>
          <cell r="F238" t="str">
            <v>T408</v>
          </cell>
          <cell r="G238">
            <v>4</v>
          </cell>
          <cell r="H238">
            <v>15.5</v>
          </cell>
          <cell r="I238" t="str">
            <v>R</v>
          </cell>
          <cell r="J238" t="str">
            <v>PHALOMBE</v>
          </cell>
          <cell r="K238">
            <v>9</v>
          </cell>
        </row>
        <row r="239">
          <cell r="A239" t="str">
            <v>RS 793</v>
          </cell>
          <cell r="B239">
            <v>615</v>
          </cell>
          <cell r="C239" t="str">
            <v>S</v>
          </cell>
          <cell r="D239" t="str">
            <v>F</v>
          </cell>
          <cell r="E239" t="str">
            <v>Kandulo - junction S147</v>
          </cell>
          <cell r="F239" t="str">
            <v>T408</v>
          </cell>
          <cell r="G239">
            <v>5</v>
          </cell>
          <cell r="H239">
            <v>15</v>
          </cell>
          <cell r="I239" t="str">
            <v>R</v>
          </cell>
          <cell r="J239" t="str">
            <v>MULANJE</v>
          </cell>
          <cell r="K239">
            <v>9</v>
          </cell>
          <cell r="L239" t="str">
            <v>Changed designation from T463 to T408</v>
          </cell>
        </row>
        <row r="240">
          <cell r="A240" t="str">
            <v>RS 748</v>
          </cell>
          <cell r="B240">
            <v>570</v>
          </cell>
          <cell r="C240" t="str">
            <v>S</v>
          </cell>
          <cell r="D240" t="str">
            <v>F</v>
          </cell>
          <cell r="E240" t="str">
            <v>Chileka Airport - Chilomoni</v>
          </cell>
          <cell r="F240" t="str">
            <v>T409</v>
          </cell>
          <cell r="G240">
            <v>1</v>
          </cell>
          <cell r="H240">
            <v>21.1</v>
          </cell>
          <cell r="I240" t="str">
            <v>H</v>
          </cell>
          <cell r="J240" t="str">
            <v>BLANTYRE</v>
          </cell>
          <cell r="K240">
            <v>9</v>
          </cell>
        </row>
        <row r="241">
          <cell r="A241" t="str">
            <v>RS 749</v>
          </cell>
          <cell r="B241">
            <v>571</v>
          </cell>
          <cell r="C241" t="str">
            <v>S</v>
          </cell>
          <cell r="D241" t="str">
            <v>F</v>
          </cell>
          <cell r="E241" t="str">
            <v>Chilomoni - Blantyre</v>
          </cell>
          <cell r="F241" t="str">
            <v>T409</v>
          </cell>
          <cell r="G241">
            <v>2</v>
          </cell>
          <cell r="H241">
            <v>5.7</v>
          </cell>
          <cell r="I241" t="str">
            <v>H</v>
          </cell>
          <cell r="J241" t="str">
            <v>BLANTYRE</v>
          </cell>
          <cell r="K241">
            <v>9</v>
          </cell>
        </row>
        <row r="242">
          <cell r="A242" t="str">
            <v>RS 751</v>
          </cell>
          <cell r="B242">
            <v>573</v>
          </cell>
          <cell r="C242" t="str">
            <v>S</v>
          </cell>
          <cell r="D242" t="str">
            <v>F</v>
          </cell>
          <cell r="E242" t="str">
            <v>Chinkankheni - Chatha</v>
          </cell>
          <cell r="F242" t="str">
            <v>T411</v>
          </cell>
          <cell r="G242">
            <v>1</v>
          </cell>
          <cell r="H242">
            <v>11.5</v>
          </cell>
          <cell r="I242" t="str">
            <v>R</v>
          </cell>
          <cell r="J242" t="str">
            <v>BLANTYRE</v>
          </cell>
          <cell r="K242">
            <v>9</v>
          </cell>
        </row>
        <row r="243">
          <cell r="A243" t="str">
            <v>RS 750</v>
          </cell>
          <cell r="B243">
            <v>572</v>
          </cell>
          <cell r="C243" t="str">
            <v>S</v>
          </cell>
          <cell r="D243" t="str">
            <v>F</v>
          </cell>
          <cell r="E243" t="str">
            <v>Chatha - Mzembere</v>
          </cell>
          <cell r="F243" t="str">
            <v>T411</v>
          </cell>
          <cell r="G243">
            <v>2</v>
          </cell>
          <cell r="H243">
            <v>6.9</v>
          </cell>
          <cell r="I243" t="str">
            <v>R</v>
          </cell>
          <cell r="J243" t="str">
            <v>CHIRADZULU</v>
          </cell>
          <cell r="K243">
            <v>9</v>
          </cell>
        </row>
        <row r="244">
          <cell r="A244" t="str">
            <v>RS 753</v>
          </cell>
          <cell r="B244">
            <v>575</v>
          </cell>
          <cell r="C244" t="str">
            <v>S</v>
          </cell>
          <cell r="D244" t="str">
            <v>F</v>
          </cell>
          <cell r="E244" t="str">
            <v>Mikolongwe - Namitambo</v>
          </cell>
          <cell r="F244" t="str">
            <v>T412</v>
          </cell>
          <cell r="G244">
            <v>1</v>
          </cell>
          <cell r="H244">
            <v>7.6</v>
          </cell>
          <cell r="I244" t="str">
            <v>R</v>
          </cell>
          <cell r="J244" t="str">
            <v>CHIRADZULU</v>
          </cell>
          <cell r="K244">
            <v>9</v>
          </cell>
        </row>
        <row r="245">
          <cell r="A245" t="str">
            <v>RS 752</v>
          </cell>
          <cell r="B245">
            <v>574</v>
          </cell>
          <cell r="C245" t="str">
            <v>S</v>
          </cell>
          <cell r="D245" t="str">
            <v>F</v>
          </cell>
          <cell r="E245" t="str">
            <v>Namitambo - Namulenga</v>
          </cell>
          <cell r="F245" t="str">
            <v>T412</v>
          </cell>
          <cell r="G245">
            <v>2</v>
          </cell>
          <cell r="H245">
            <v>7.8</v>
          </cell>
          <cell r="I245" t="str">
            <v>FL</v>
          </cell>
          <cell r="J245" t="str">
            <v>CHIRADZULU</v>
          </cell>
          <cell r="K245">
            <v>9</v>
          </cell>
        </row>
        <row r="246">
          <cell r="A246" t="str">
            <v>RS 756</v>
          </cell>
          <cell r="B246">
            <v>578</v>
          </cell>
          <cell r="C246" t="str">
            <v>S</v>
          </cell>
          <cell r="D246" t="str">
            <v>F</v>
          </cell>
          <cell r="E246" t="str">
            <v>Namlenga - Chilemba</v>
          </cell>
          <cell r="F246" t="str">
            <v>T412</v>
          </cell>
          <cell r="G246">
            <v>3</v>
          </cell>
          <cell r="H246">
            <v>2.5</v>
          </cell>
          <cell r="I246" t="str">
            <v>FL</v>
          </cell>
          <cell r="J246" t="str">
            <v>PHALOMBE</v>
          </cell>
          <cell r="K246">
            <v>9</v>
          </cell>
          <cell r="L246" t="str">
            <v>Changed designation from T413 to T412</v>
          </cell>
        </row>
        <row r="247">
          <cell r="A247" t="str">
            <v>RS 759</v>
          </cell>
          <cell r="B247">
            <v>581</v>
          </cell>
          <cell r="C247" t="str">
            <v>S</v>
          </cell>
          <cell r="D247" t="str">
            <v>F</v>
          </cell>
          <cell r="E247" t="str">
            <v>Bwanaisa - Mwanyenga</v>
          </cell>
          <cell r="F247" t="str">
            <v>T413</v>
          </cell>
          <cell r="G247">
            <v>1</v>
          </cell>
          <cell r="H247">
            <v>15.5</v>
          </cell>
          <cell r="I247" t="str">
            <v>FL</v>
          </cell>
          <cell r="J247" t="str">
            <v>PHALOMBE</v>
          </cell>
          <cell r="K247">
            <v>9</v>
          </cell>
        </row>
        <row r="248">
          <cell r="A248" t="str">
            <v>RS 755</v>
          </cell>
          <cell r="B248">
            <v>577</v>
          </cell>
          <cell r="C248" t="str">
            <v>S</v>
          </cell>
          <cell r="D248" t="str">
            <v>F</v>
          </cell>
          <cell r="E248" t="str">
            <v>Mwanyenga - Kandulo T.C.</v>
          </cell>
          <cell r="F248" t="str">
            <v>T413</v>
          </cell>
          <cell r="G248">
            <v>2</v>
          </cell>
          <cell r="H248">
            <v>16.399999999999999</v>
          </cell>
          <cell r="I248" t="str">
            <v>FL</v>
          </cell>
          <cell r="J248" t="str">
            <v>PHALOMBE</v>
          </cell>
          <cell r="K248">
            <v>9</v>
          </cell>
        </row>
        <row r="249">
          <cell r="A249" t="str">
            <v>RS 757</v>
          </cell>
          <cell r="B249">
            <v>579</v>
          </cell>
          <cell r="C249" t="str">
            <v>S</v>
          </cell>
          <cell r="D249" t="str">
            <v>F</v>
          </cell>
          <cell r="E249" t="str">
            <v>Kandulo T.C. - Chilemba</v>
          </cell>
          <cell r="F249" t="str">
            <v>T413</v>
          </cell>
          <cell r="G249">
            <v>3</v>
          </cell>
          <cell r="H249">
            <v>7.6</v>
          </cell>
          <cell r="I249" t="str">
            <v>FL</v>
          </cell>
          <cell r="J249" t="str">
            <v>PHALOMBE</v>
          </cell>
          <cell r="K249">
            <v>9</v>
          </cell>
        </row>
        <row r="250">
          <cell r="A250" t="str">
            <v>RS 754</v>
          </cell>
          <cell r="B250">
            <v>576</v>
          </cell>
          <cell r="C250" t="str">
            <v>S</v>
          </cell>
          <cell r="D250" t="str">
            <v>F</v>
          </cell>
          <cell r="E250" t="str">
            <v>Chilemba - Thuchila T.C.</v>
          </cell>
          <cell r="F250" t="str">
            <v>T413</v>
          </cell>
          <cell r="G250">
            <v>4</v>
          </cell>
          <cell r="H250">
            <v>3.6</v>
          </cell>
          <cell r="I250" t="str">
            <v>FL</v>
          </cell>
          <cell r="J250" t="str">
            <v>MULANJE</v>
          </cell>
          <cell r="K250">
            <v>9</v>
          </cell>
        </row>
        <row r="251">
          <cell r="A251" t="str">
            <v>RS 760</v>
          </cell>
          <cell r="B251">
            <v>582</v>
          </cell>
          <cell r="C251" t="str">
            <v>S</v>
          </cell>
          <cell r="D251" t="str">
            <v>F</v>
          </cell>
          <cell r="E251" t="str">
            <v>Nkhulambe - Phalombe</v>
          </cell>
          <cell r="F251" t="str">
            <v>T414</v>
          </cell>
          <cell r="G251">
            <v>1</v>
          </cell>
          <cell r="H251">
            <v>14.3</v>
          </cell>
          <cell r="I251" t="str">
            <v>H</v>
          </cell>
          <cell r="J251" t="str">
            <v>MULANJE</v>
          </cell>
          <cell r="K251">
            <v>9</v>
          </cell>
        </row>
        <row r="252">
          <cell r="A252" t="str">
            <v>RS 762</v>
          </cell>
          <cell r="B252">
            <v>584</v>
          </cell>
          <cell r="C252" t="str">
            <v>S</v>
          </cell>
          <cell r="D252" t="str">
            <v>F</v>
          </cell>
          <cell r="E252" t="str">
            <v>Singano - Chilinga</v>
          </cell>
          <cell r="F252" t="str">
            <v>T415</v>
          </cell>
          <cell r="G252">
            <v>1</v>
          </cell>
          <cell r="H252">
            <v>10.9</v>
          </cell>
          <cell r="I252" t="str">
            <v>FL</v>
          </cell>
          <cell r="J252" t="str">
            <v>MULANJE</v>
          </cell>
          <cell r="K252">
            <v>9</v>
          </cell>
        </row>
        <row r="253">
          <cell r="A253" t="str">
            <v>RS 764</v>
          </cell>
          <cell r="B253">
            <v>586</v>
          </cell>
          <cell r="C253" t="str">
            <v>S</v>
          </cell>
          <cell r="D253" t="str">
            <v>F</v>
          </cell>
          <cell r="E253" t="str">
            <v>Chilinga - Nkhulambe</v>
          </cell>
          <cell r="F253" t="str">
            <v>T415</v>
          </cell>
          <cell r="G253">
            <v>2</v>
          </cell>
          <cell r="H253">
            <v>8.6999999999999993</v>
          </cell>
          <cell r="I253" t="str">
            <v>H</v>
          </cell>
          <cell r="J253" t="str">
            <v>MULANJE</v>
          </cell>
          <cell r="K253">
            <v>9</v>
          </cell>
        </row>
        <row r="254">
          <cell r="A254" t="str">
            <v>RS 765</v>
          </cell>
          <cell r="B254">
            <v>587</v>
          </cell>
          <cell r="C254" t="str">
            <v>S</v>
          </cell>
          <cell r="D254" t="str">
            <v>F</v>
          </cell>
          <cell r="E254" t="str">
            <v>Nkhulambe - Sukasanje River</v>
          </cell>
          <cell r="F254" t="str">
            <v>T415</v>
          </cell>
          <cell r="G254">
            <v>3</v>
          </cell>
          <cell r="H254">
            <v>8</v>
          </cell>
          <cell r="I254" t="str">
            <v>FL</v>
          </cell>
          <cell r="J254" t="str">
            <v>MULANJE</v>
          </cell>
          <cell r="K254">
            <v>9</v>
          </cell>
        </row>
        <row r="255">
          <cell r="A255" t="str">
            <v>RS 761</v>
          </cell>
          <cell r="B255">
            <v>583</v>
          </cell>
          <cell r="C255" t="str">
            <v>S</v>
          </cell>
          <cell r="D255" t="str">
            <v>F</v>
          </cell>
          <cell r="E255" t="str">
            <v>Sukasanje River - Nanchidwa</v>
          </cell>
          <cell r="F255" t="str">
            <v>T415</v>
          </cell>
          <cell r="G255">
            <v>4</v>
          </cell>
          <cell r="H255">
            <v>15.8</v>
          </cell>
          <cell r="I255" t="str">
            <v>FL</v>
          </cell>
          <cell r="J255" t="str">
            <v>MULANJE</v>
          </cell>
          <cell r="K255">
            <v>9</v>
          </cell>
        </row>
        <row r="256">
          <cell r="A256" t="str">
            <v>RS 763</v>
          </cell>
          <cell r="B256">
            <v>585</v>
          </cell>
          <cell r="C256" t="str">
            <v>S</v>
          </cell>
          <cell r="D256" t="str">
            <v>F</v>
          </cell>
          <cell r="E256" t="str">
            <v>Nanchindwa - Muloza (Mozambique border)</v>
          </cell>
          <cell r="F256" t="str">
            <v>T415</v>
          </cell>
          <cell r="G256">
            <v>5</v>
          </cell>
          <cell r="H256">
            <v>7.3</v>
          </cell>
          <cell r="I256" t="str">
            <v>H</v>
          </cell>
          <cell r="J256" t="str">
            <v>MULANJE</v>
          </cell>
          <cell r="K256">
            <v>9</v>
          </cell>
        </row>
        <row r="257">
          <cell r="A257" t="str">
            <v>RS 368</v>
          </cell>
          <cell r="B257">
            <v>190</v>
          </cell>
          <cell r="C257" t="str">
            <v>S</v>
          </cell>
          <cell r="D257" t="str">
            <v>F</v>
          </cell>
          <cell r="E257" t="str">
            <v>Chikwawa - Chikwawa</v>
          </cell>
          <cell r="F257" t="str">
            <v>T416</v>
          </cell>
          <cell r="G257">
            <v>1</v>
          </cell>
          <cell r="H257">
            <v>3.1</v>
          </cell>
          <cell r="I257" t="str">
            <v>H</v>
          </cell>
          <cell r="J257" t="str">
            <v>CHIKWAWA</v>
          </cell>
          <cell r="K257">
            <v>9</v>
          </cell>
          <cell r="L257" t="str">
            <v>Changed designation from S136 to T416</v>
          </cell>
        </row>
        <row r="258">
          <cell r="A258" t="str">
            <v>RS 373</v>
          </cell>
          <cell r="B258">
            <v>195</v>
          </cell>
          <cell r="C258" t="str">
            <v>S</v>
          </cell>
          <cell r="D258" t="str">
            <v>F</v>
          </cell>
          <cell r="E258" t="str">
            <v>Chikwawa - Kapichira Falls</v>
          </cell>
          <cell r="F258" t="str">
            <v>T416</v>
          </cell>
          <cell r="G258">
            <v>2</v>
          </cell>
          <cell r="H258">
            <v>18.7</v>
          </cell>
          <cell r="I258" t="str">
            <v>R</v>
          </cell>
          <cell r="J258" t="str">
            <v>CHIKWAWA</v>
          </cell>
          <cell r="K258">
            <v>9</v>
          </cell>
          <cell r="L258" t="str">
            <v>Changed designation from S136 to T416</v>
          </cell>
        </row>
        <row r="259">
          <cell r="A259" t="str">
            <v>RS 767</v>
          </cell>
          <cell r="B259">
            <v>589</v>
          </cell>
          <cell r="C259" t="str">
            <v>S</v>
          </cell>
          <cell r="D259" t="str">
            <v>F</v>
          </cell>
          <cell r="E259" t="str">
            <v>Bvumbwe - Kumtendere</v>
          </cell>
          <cell r="F259" t="str">
            <v>T417</v>
          </cell>
          <cell r="G259">
            <v>1</v>
          </cell>
          <cell r="H259">
            <v>5.9</v>
          </cell>
          <cell r="I259" t="str">
            <v>R</v>
          </cell>
          <cell r="J259" t="str">
            <v>THYOLO</v>
          </cell>
          <cell r="K259">
            <v>9</v>
          </cell>
          <cell r="L259" t="str">
            <v>Changed designation from T418 to T418</v>
          </cell>
        </row>
        <row r="260">
          <cell r="A260" t="str">
            <v>RS 771</v>
          </cell>
          <cell r="B260">
            <v>593</v>
          </cell>
          <cell r="C260" t="str">
            <v>S</v>
          </cell>
          <cell r="D260" t="str">
            <v>F</v>
          </cell>
          <cell r="E260" t="str">
            <v>Kumtendere - Amali</v>
          </cell>
          <cell r="F260" t="str">
            <v>T417</v>
          </cell>
          <cell r="G260">
            <v>2</v>
          </cell>
          <cell r="H260">
            <v>4.9000000000000004</v>
          </cell>
          <cell r="I260" t="str">
            <v>FL</v>
          </cell>
          <cell r="J260" t="str">
            <v>THYOLO</v>
          </cell>
          <cell r="K260">
            <v>9</v>
          </cell>
          <cell r="L260" t="str">
            <v>Changed designation from T418 to T417</v>
          </cell>
        </row>
        <row r="261">
          <cell r="A261" t="str">
            <v>RS 769</v>
          </cell>
          <cell r="B261">
            <v>591</v>
          </cell>
          <cell r="C261" t="str">
            <v>S</v>
          </cell>
          <cell r="D261" t="str">
            <v>F</v>
          </cell>
          <cell r="E261" t="str">
            <v>Amalika - Thunga</v>
          </cell>
          <cell r="F261" t="str">
            <v>T417</v>
          </cell>
          <cell r="G261">
            <v>3</v>
          </cell>
          <cell r="H261">
            <v>3.5</v>
          </cell>
          <cell r="I261" t="str">
            <v>FL</v>
          </cell>
          <cell r="J261" t="str">
            <v>THYOLO</v>
          </cell>
          <cell r="K261">
            <v>9</v>
          </cell>
          <cell r="L261" t="str">
            <v>Changed designation from T418 to T418</v>
          </cell>
        </row>
        <row r="262">
          <cell r="A262" t="str">
            <v>RS 766</v>
          </cell>
          <cell r="B262">
            <v>588</v>
          </cell>
          <cell r="C262" t="str">
            <v>S</v>
          </cell>
          <cell r="D262" t="str">
            <v>F</v>
          </cell>
          <cell r="E262" t="str">
            <v>Thunga - Chidzunga</v>
          </cell>
          <cell r="F262" t="str">
            <v>T418</v>
          </cell>
          <cell r="G262">
            <v>1</v>
          </cell>
          <cell r="H262">
            <v>6.2</v>
          </cell>
          <cell r="I262" t="str">
            <v>FL</v>
          </cell>
          <cell r="J262" t="str">
            <v>THYOLO</v>
          </cell>
          <cell r="K262">
            <v>9</v>
          </cell>
        </row>
        <row r="263">
          <cell r="A263" t="str">
            <v>RS 770</v>
          </cell>
          <cell r="B263">
            <v>592</v>
          </cell>
          <cell r="C263" t="str">
            <v>S</v>
          </cell>
          <cell r="D263" t="str">
            <v>F</v>
          </cell>
          <cell r="E263" t="str">
            <v>Chidzunga - Changalo</v>
          </cell>
          <cell r="F263" t="str">
            <v>T418</v>
          </cell>
          <cell r="G263">
            <v>2</v>
          </cell>
          <cell r="H263">
            <v>4.4000000000000004</v>
          </cell>
          <cell r="I263" t="str">
            <v>R</v>
          </cell>
          <cell r="J263" t="str">
            <v>THYOLO</v>
          </cell>
          <cell r="K263">
            <v>9</v>
          </cell>
        </row>
        <row r="264">
          <cell r="A264" t="str">
            <v>RS 768</v>
          </cell>
          <cell r="B264">
            <v>590</v>
          </cell>
          <cell r="C264" t="str">
            <v>S</v>
          </cell>
          <cell r="D264" t="str">
            <v>F</v>
          </cell>
          <cell r="E264" t="str">
            <v>Changalo - Masenjere</v>
          </cell>
          <cell r="F264" t="str">
            <v>T418</v>
          </cell>
          <cell r="G264">
            <v>3</v>
          </cell>
          <cell r="H264">
            <v>6.7</v>
          </cell>
          <cell r="I264" t="str">
            <v>R</v>
          </cell>
          <cell r="J264" t="str">
            <v>THYOLO</v>
          </cell>
          <cell r="K264">
            <v>9</v>
          </cell>
        </row>
        <row r="265">
          <cell r="A265" t="str">
            <v>RS 424</v>
          </cell>
          <cell r="B265">
            <v>246</v>
          </cell>
          <cell r="C265" t="str">
            <v>S</v>
          </cell>
          <cell r="D265" t="str">
            <v>F</v>
          </cell>
          <cell r="E265" t="str">
            <v>Thuchira River - Chonde</v>
          </cell>
          <cell r="F265" t="str">
            <v>T419</v>
          </cell>
          <cell r="G265">
            <v>1</v>
          </cell>
          <cell r="H265">
            <v>3.1</v>
          </cell>
          <cell r="I265" t="str">
            <v>FL</v>
          </cell>
          <cell r="J265" t="str">
            <v>MULANJE</v>
          </cell>
          <cell r="K265">
            <v>9</v>
          </cell>
          <cell r="L265" t="str">
            <v>Changed designation from S149 to T419</v>
          </cell>
        </row>
        <row r="266">
          <cell r="A266" t="str">
            <v>RS 775</v>
          </cell>
          <cell r="B266">
            <v>597</v>
          </cell>
          <cell r="C266" t="str">
            <v>S</v>
          </cell>
          <cell r="D266" t="str">
            <v>F</v>
          </cell>
          <cell r="E266" t="str">
            <v>Luchenza - Kumadzi</v>
          </cell>
          <cell r="F266" t="str">
            <v>T420</v>
          </cell>
          <cell r="G266">
            <v>1</v>
          </cell>
          <cell r="H266">
            <v>18.7</v>
          </cell>
          <cell r="I266" t="str">
            <v>R</v>
          </cell>
          <cell r="J266" t="str">
            <v>THYOLO</v>
          </cell>
          <cell r="K266">
            <v>9</v>
          </cell>
        </row>
        <row r="267">
          <cell r="A267" t="str">
            <v>RS 772</v>
          </cell>
          <cell r="B267">
            <v>594</v>
          </cell>
          <cell r="C267" t="str">
            <v>S</v>
          </cell>
          <cell r="D267" t="str">
            <v>F</v>
          </cell>
          <cell r="E267" t="str">
            <v>Kumadzi - Sandama</v>
          </cell>
          <cell r="F267" t="str">
            <v>T420</v>
          </cell>
          <cell r="G267">
            <v>2</v>
          </cell>
          <cell r="H267">
            <v>17.3</v>
          </cell>
          <cell r="I267" t="str">
            <v>H</v>
          </cell>
          <cell r="J267" t="str">
            <v>THYOLO</v>
          </cell>
          <cell r="K267">
            <v>9</v>
          </cell>
        </row>
        <row r="268">
          <cell r="A268" t="str">
            <v>RS 773</v>
          </cell>
          <cell r="B268">
            <v>595</v>
          </cell>
          <cell r="C268" t="str">
            <v>S</v>
          </cell>
          <cell r="D268" t="str">
            <v>F</v>
          </cell>
          <cell r="E268" t="str">
            <v>Sandama - Mtepera</v>
          </cell>
          <cell r="F268" t="str">
            <v>T420</v>
          </cell>
          <cell r="G268">
            <v>3</v>
          </cell>
          <cell r="H268">
            <v>8.4</v>
          </cell>
          <cell r="I268" t="str">
            <v>FL</v>
          </cell>
          <cell r="J268" t="str">
            <v>THYOLO</v>
          </cell>
          <cell r="K268">
            <v>9</v>
          </cell>
        </row>
        <row r="269">
          <cell r="A269" t="str">
            <v>RS 774</v>
          </cell>
          <cell r="B269">
            <v>596</v>
          </cell>
          <cell r="C269" t="str">
            <v>S</v>
          </cell>
          <cell r="D269" t="str">
            <v>F</v>
          </cell>
          <cell r="E269" t="str">
            <v>Mtepera - Kolopwa</v>
          </cell>
          <cell r="F269" t="str">
            <v>T420</v>
          </cell>
          <cell r="G269">
            <v>4</v>
          </cell>
          <cell r="H269">
            <v>6.7</v>
          </cell>
          <cell r="I269" t="str">
            <v>H</v>
          </cell>
          <cell r="J269" t="str">
            <v>THYOLO</v>
          </cell>
          <cell r="K269">
            <v>9</v>
          </cell>
        </row>
        <row r="270">
          <cell r="A270" t="str">
            <v>RS 435</v>
          </cell>
          <cell r="B270">
            <v>257</v>
          </cell>
          <cell r="C270" t="str">
            <v>S</v>
          </cell>
          <cell r="D270" t="str">
            <v>F</v>
          </cell>
          <cell r="E270" t="str">
            <v>Kolopwa - Chinzama</v>
          </cell>
          <cell r="F270" t="str">
            <v>T420</v>
          </cell>
          <cell r="G270">
            <v>5</v>
          </cell>
          <cell r="H270">
            <v>5.8</v>
          </cell>
          <cell r="I270" t="str">
            <v>H</v>
          </cell>
          <cell r="J270" t="str">
            <v>THYOLO</v>
          </cell>
          <cell r="K270">
            <v>9</v>
          </cell>
          <cell r="L270" t="str">
            <v>Changed, S151 to T420</v>
          </cell>
        </row>
        <row r="271">
          <cell r="A271" t="str">
            <v>RS 776</v>
          </cell>
          <cell r="B271">
            <v>598</v>
          </cell>
          <cell r="C271" t="str">
            <v>S</v>
          </cell>
          <cell r="D271" t="str">
            <v>F</v>
          </cell>
          <cell r="E271" t="str">
            <v>Msikawanjala - Simbatiyawo</v>
          </cell>
          <cell r="F271" t="str">
            <v>T421</v>
          </cell>
          <cell r="G271">
            <v>1</v>
          </cell>
          <cell r="H271">
            <v>4.5999999999999996</v>
          </cell>
          <cell r="I271" t="str">
            <v>FL</v>
          </cell>
          <cell r="J271" t="str">
            <v>MULANJE</v>
          </cell>
          <cell r="K271">
            <v>9</v>
          </cell>
        </row>
        <row r="272">
          <cell r="A272" t="str">
            <v>RS 777</v>
          </cell>
          <cell r="B272">
            <v>599</v>
          </cell>
          <cell r="C272" t="str">
            <v>S</v>
          </cell>
          <cell r="D272" t="str">
            <v>F</v>
          </cell>
          <cell r="E272" t="str">
            <v>Simbatiyawo - Khombezi River</v>
          </cell>
          <cell r="F272" t="str">
            <v>T421</v>
          </cell>
          <cell r="G272">
            <v>2</v>
          </cell>
          <cell r="H272">
            <v>2.9</v>
          </cell>
          <cell r="I272" t="str">
            <v>FL</v>
          </cell>
          <cell r="J272" t="str">
            <v>MULANJE</v>
          </cell>
          <cell r="K272">
            <v>9</v>
          </cell>
        </row>
        <row r="273">
          <cell r="A273" t="str">
            <v>RS 778</v>
          </cell>
          <cell r="B273">
            <v>600</v>
          </cell>
          <cell r="C273" t="str">
            <v>S</v>
          </cell>
          <cell r="D273" t="str">
            <v>F</v>
          </cell>
          <cell r="E273" t="str">
            <v>Khombezi River - Mitombozi</v>
          </cell>
          <cell r="F273" t="str">
            <v>T421</v>
          </cell>
          <cell r="G273">
            <v>3</v>
          </cell>
          <cell r="H273">
            <v>12</v>
          </cell>
          <cell r="I273" t="str">
            <v>FL</v>
          </cell>
          <cell r="J273" t="str">
            <v>MULANJE</v>
          </cell>
          <cell r="K273">
            <v>9</v>
          </cell>
        </row>
        <row r="274">
          <cell r="A274" t="str">
            <v>RS 779</v>
          </cell>
          <cell r="B274">
            <v>601</v>
          </cell>
          <cell r="C274" t="str">
            <v>S</v>
          </cell>
          <cell r="D274" t="str">
            <v>F</v>
          </cell>
          <cell r="E274" t="str">
            <v>Malambi - Siyama</v>
          </cell>
          <cell r="F274" t="str">
            <v>T422</v>
          </cell>
          <cell r="G274">
            <v>1</v>
          </cell>
          <cell r="H274">
            <v>7.6</v>
          </cell>
          <cell r="I274" t="str">
            <v>FL</v>
          </cell>
          <cell r="J274" t="str">
            <v>MULANJE</v>
          </cell>
          <cell r="K274">
            <v>9</v>
          </cell>
        </row>
        <row r="275">
          <cell r="A275" t="str">
            <v>RS 783</v>
          </cell>
          <cell r="B275">
            <v>605</v>
          </cell>
          <cell r="C275" t="str">
            <v>S</v>
          </cell>
          <cell r="D275" t="str">
            <v>F</v>
          </cell>
          <cell r="E275" t="str">
            <v>Lengwe T.O. - Tomali</v>
          </cell>
          <cell r="F275" t="str">
            <v>T423</v>
          </cell>
          <cell r="G275">
            <v>1</v>
          </cell>
          <cell r="H275">
            <v>9.8000000000000007</v>
          </cell>
          <cell r="I275" t="str">
            <v>FL</v>
          </cell>
          <cell r="J275" t="str">
            <v>CHIKWAWA</v>
          </cell>
          <cell r="K275">
            <v>9</v>
          </cell>
        </row>
        <row r="276">
          <cell r="A276" t="str">
            <v>RS 780</v>
          </cell>
          <cell r="B276">
            <v>602</v>
          </cell>
          <cell r="C276" t="str">
            <v>S</v>
          </cell>
          <cell r="D276" t="str">
            <v>F</v>
          </cell>
          <cell r="E276" t="str">
            <v>Tomali -  Mbuzi</v>
          </cell>
          <cell r="F276" t="str">
            <v>T423</v>
          </cell>
          <cell r="G276">
            <v>2</v>
          </cell>
          <cell r="H276">
            <v>15.9</v>
          </cell>
          <cell r="I276" t="str">
            <v>R</v>
          </cell>
          <cell r="J276" t="str">
            <v>CHIKWAWA</v>
          </cell>
          <cell r="K276">
            <v>9</v>
          </cell>
          <cell r="L276" t="str">
            <v>Changed designation from T422 to T423</v>
          </cell>
        </row>
        <row r="277">
          <cell r="A277" t="str">
            <v>RS 781</v>
          </cell>
          <cell r="B277">
            <v>603</v>
          </cell>
          <cell r="C277" t="str">
            <v>S</v>
          </cell>
          <cell r="D277" t="str">
            <v>F</v>
          </cell>
          <cell r="E277" t="str">
            <v>Mbuzi - Njirang'ombe River</v>
          </cell>
          <cell r="F277" t="str">
            <v>T423</v>
          </cell>
          <cell r="G277">
            <v>3</v>
          </cell>
          <cell r="H277">
            <v>15.8</v>
          </cell>
          <cell r="I277" t="str">
            <v>FL</v>
          </cell>
          <cell r="J277" t="str">
            <v>CHIKWAWA</v>
          </cell>
          <cell r="K277">
            <v>9</v>
          </cell>
        </row>
        <row r="278">
          <cell r="A278" t="str">
            <v>RS 782</v>
          </cell>
          <cell r="B278">
            <v>604</v>
          </cell>
          <cell r="C278" t="str">
            <v>S</v>
          </cell>
          <cell r="D278" t="str">
            <v>F</v>
          </cell>
          <cell r="E278" t="str">
            <v>Njirang'ombe River - Gama</v>
          </cell>
          <cell r="F278" t="str">
            <v>T423</v>
          </cell>
          <cell r="G278">
            <v>4</v>
          </cell>
          <cell r="H278">
            <v>21.1</v>
          </cell>
          <cell r="I278" t="str">
            <v>FL</v>
          </cell>
          <cell r="J278" t="str">
            <v>CHIKWAWA</v>
          </cell>
          <cell r="K278">
            <v>10</v>
          </cell>
        </row>
        <row r="279">
          <cell r="A279" t="str">
            <v>RS 789</v>
          </cell>
          <cell r="B279">
            <v>611</v>
          </cell>
          <cell r="C279" t="str">
            <v>S</v>
          </cell>
          <cell r="D279" t="str">
            <v>F</v>
          </cell>
          <cell r="E279" t="str">
            <v>Goma - Namikalango River</v>
          </cell>
          <cell r="F279" t="str">
            <v>T424</v>
          </cell>
          <cell r="G279">
            <v>1</v>
          </cell>
          <cell r="H279">
            <v>7.9</v>
          </cell>
          <cell r="I279" t="str">
            <v>R</v>
          </cell>
          <cell r="J279" t="str">
            <v>NSANJE</v>
          </cell>
          <cell r="K279">
            <v>10</v>
          </cell>
          <cell r="L279" t="str">
            <v>Changed designation from T424 to T425</v>
          </cell>
        </row>
        <row r="280">
          <cell r="A280" t="str">
            <v>RS 785</v>
          </cell>
          <cell r="B280">
            <v>607</v>
          </cell>
          <cell r="C280" t="str">
            <v>S</v>
          </cell>
          <cell r="D280" t="str">
            <v>F</v>
          </cell>
          <cell r="E280" t="str">
            <v>Namikalango River - Ngabu</v>
          </cell>
          <cell r="F280" t="str">
            <v>T424</v>
          </cell>
          <cell r="G280">
            <v>2</v>
          </cell>
          <cell r="H280">
            <v>7.1</v>
          </cell>
          <cell r="I280" t="str">
            <v>FL</v>
          </cell>
          <cell r="J280" t="str">
            <v>CHIKWAWA</v>
          </cell>
          <cell r="K280">
            <v>10</v>
          </cell>
        </row>
        <row r="281">
          <cell r="A281" t="str">
            <v>RS 786</v>
          </cell>
          <cell r="B281">
            <v>608</v>
          </cell>
          <cell r="C281" t="str">
            <v>S</v>
          </cell>
          <cell r="D281" t="str">
            <v>F</v>
          </cell>
          <cell r="E281" t="str">
            <v>Ngabu - Ngabu roundabout</v>
          </cell>
          <cell r="F281" t="str">
            <v>T424</v>
          </cell>
          <cell r="G281">
            <v>3</v>
          </cell>
          <cell r="H281">
            <v>5.5</v>
          </cell>
          <cell r="I281" t="str">
            <v>FL</v>
          </cell>
          <cell r="J281" t="str">
            <v>CHIKWAWA</v>
          </cell>
          <cell r="K281">
            <v>10</v>
          </cell>
        </row>
        <row r="282">
          <cell r="A282" t="str">
            <v>RS 784</v>
          </cell>
          <cell r="B282">
            <v>606</v>
          </cell>
          <cell r="C282" t="str">
            <v>S</v>
          </cell>
          <cell r="D282" t="str">
            <v>F</v>
          </cell>
          <cell r="E282" t="str">
            <v>Ngabu roundabout - Saopa</v>
          </cell>
          <cell r="F282" t="str">
            <v>T424</v>
          </cell>
          <cell r="G282">
            <v>4</v>
          </cell>
          <cell r="H282">
            <v>6.9</v>
          </cell>
          <cell r="I282" t="str">
            <v>FL</v>
          </cell>
          <cell r="J282" t="str">
            <v>CHIKWAWA</v>
          </cell>
          <cell r="K282">
            <v>10</v>
          </cell>
        </row>
        <row r="283">
          <cell r="A283" t="str">
            <v>RS 787</v>
          </cell>
          <cell r="B283">
            <v>609</v>
          </cell>
          <cell r="C283" t="str">
            <v>S</v>
          </cell>
          <cell r="D283" t="str">
            <v>F</v>
          </cell>
          <cell r="E283" t="str">
            <v>Saopa - Mozambique boundary</v>
          </cell>
          <cell r="F283" t="str">
            <v>T424</v>
          </cell>
          <cell r="G283">
            <v>5</v>
          </cell>
          <cell r="H283">
            <v>9</v>
          </cell>
          <cell r="I283" t="str">
            <v>FL</v>
          </cell>
          <cell r="J283" t="str">
            <v>CHIKWAWA</v>
          </cell>
          <cell r="K283">
            <v>10</v>
          </cell>
        </row>
        <row r="284">
          <cell r="A284" t="str">
            <v>RS 788</v>
          </cell>
          <cell r="B284">
            <v>610</v>
          </cell>
          <cell r="C284" t="str">
            <v>S</v>
          </cell>
          <cell r="D284" t="str">
            <v>F</v>
          </cell>
          <cell r="E284" t="str">
            <v>Lundu - Mbewu House</v>
          </cell>
          <cell r="F284" t="str">
            <v>T425</v>
          </cell>
          <cell r="G284">
            <v>1</v>
          </cell>
          <cell r="H284">
            <v>19.600000000000001</v>
          </cell>
          <cell r="I284" t="str">
            <v>FL</v>
          </cell>
          <cell r="J284" t="str">
            <v>NSANJE</v>
          </cell>
          <cell r="K284">
            <v>10</v>
          </cell>
        </row>
        <row r="285">
          <cell r="A285" t="str">
            <v>RS 791</v>
          </cell>
          <cell r="B285">
            <v>613</v>
          </cell>
          <cell r="C285" t="str">
            <v>S</v>
          </cell>
          <cell r="D285" t="str">
            <v>F</v>
          </cell>
          <cell r="E285" t="str">
            <v>Marka - Dundu river</v>
          </cell>
          <cell r="F285" t="str">
            <v>T426</v>
          </cell>
          <cell r="G285">
            <v>1</v>
          </cell>
          <cell r="H285">
            <v>10.9</v>
          </cell>
          <cell r="I285" t="str">
            <v>R</v>
          </cell>
          <cell r="J285" t="str">
            <v>NSANJE</v>
          </cell>
          <cell r="K285">
            <v>10</v>
          </cell>
        </row>
        <row r="286">
          <cell r="A286" t="str">
            <v>RS 792</v>
          </cell>
          <cell r="B286">
            <v>614</v>
          </cell>
          <cell r="C286" t="str">
            <v>S</v>
          </cell>
          <cell r="D286" t="str">
            <v>F</v>
          </cell>
          <cell r="E286" t="str">
            <v>Dundu River - Lulwe</v>
          </cell>
          <cell r="F286" t="str">
            <v>T426</v>
          </cell>
          <cell r="G286">
            <v>2</v>
          </cell>
          <cell r="H286">
            <v>6.7</v>
          </cell>
          <cell r="I286" t="str">
            <v>FL</v>
          </cell>
          <cell r="J286" t="str">
            <v>NSANJE</v>
          </cell>
          <cell r="K286">
            <v>10</v>
          </cell>
        </row>
        <row r="287">
          <cell r="A287" t="str">
            <v>RS 667</v>
          </cell>
          <cell r="B287">
            <v>489</v>
          </cell>
          <cell r="C287" t="str">
            <v>C</v>
          </cell>
          <cell r="D287" t="str">
            <v>F</v>
          </cell>
          <cell r="E287" t="str">
            <v>Area 25  - Kasengere/Ndodani - Junction T347</v>
          </cell>
          <cell r="F287" t="str">
            <v>UD</v>
          </cell>
          <cell r="G287">
            <v>1</v>
          </cell>
          <cell r="H287">
            <v>10</v>
          </cell>
          <cell r="I287" t="str">
            <v>R</v>
          </cell>
          <cell r="J287" t="str">
            <v>LILONGWE</v>
          </cell>
          <cell r="K287">
            <v>6</v>
          </cell>
        </row>
        <row r="288">
          <cell r="A288" t="str">
            <v>RS 467</v>
          </cell>
          <cell r="B288">
            <v>289</v>
          </cell>
          <cell r="C288" t="str">
            <v>N</v>
          </cell>
          <cell r="D288" t="str">
            <v>F</v>
          </cell>
          <cell r="E288" t="str">
            <v>Davide Kameme-Titi</v>
          </cell>
          <cell r="F288" t="str">
            <v>D001</v>
          </cell>
          <cell r="G288">
            <v>1</v>
          </cell>
          <cell r="H288">
            <v>14</v>
          </cell>
          <cell r="I288" t="str">
            <v>H</v>
          </cell>
          <cell r="J288" t="str">
            <v>CHITIPA</v>
          </cell>
          <cell r="K288">
            <v>1</v>
          </cell>
        </row>
        <row r="289">
          <cell r="A289" t="str">
            <v>RS 444</v>
          </cell>
          <cell r="B289">
            <v>266</v>
          </cell>
          <cell r="C289" t="str">
            <v>N</v>
          </cell>
          <cell r="D289" t="str">
            <v>F</v>
          </cell>
          <cell r="E289" t="str">
            <v>Fikolo Mkisi - Winston Kmeme</v>
          </cell>
          <cell r="F289" t="str">
            <v>T301</v>
          </cell>
          <cell r="G289">
            <v>1</v>
          </cell>
          <cell r="H289">
            <v>24.8</v>
          </cell>
          <cell r="I289">
            <v>1</v>
          </cell>
          <cell r="J289" t="str">
            <v>CHITIPA</v>
          </cell>
          <cell r="K289">
            <v>1</v>
          </cell>
          <cell r="L289" t="str">
            <v>Changed designation from T301 to D2</v>
          </cell>
        </row>
        <row r="290">
          <cell r="A290" t="str">
            <v>RS 469</v>
          </cell>
          <cell r="B290">
            <v>291</v>
          </cell>
          <cell r="C290" t="str">
            <v>N</v>
          </cell>
          <cell r="D290" t="str">
            <v>F</v>
          </cell>
          <cell r="E290" t="str">
            <v>Karonga Village - Fikolo Mkisi</v>
          </cell>
          <cell r="F290" t="str">
            <v>D003</v>
          </cell>
          <cell r="G290">
            <v>1</v>
          </cell>
          <cell r="H290">
            <v>32</v>
          </cell>
          <cell r="I290" t="str">
            <v>H</v>
          </cell>
          <cell r="J290" t="str">
            <v>CHITIPA</v>
          </cell>
          <cell r="K290">
            <v>1</v>
          </cell>
        </row>
        <row r="291">
          <cell r="A291" t="str">
            <v>RS 470</v>
          </cell>
          <cell r="B291">
            <v>292</v>
          </cell>
          <cell r="C291" t="str">
            <v>N</v>
          </cell>
          <cell r="D291" t="str">
            <v>F</v>
          </cell>
          <cell r="E291" t="str">
            <v>Fikolo Mkisi - Nkhangwa - junctionT301</v>
          </cell>
          <cell r="F291" t="str">
            <v>D003</v>
          </cell>
          <cell r="G291">
            <v>2</v>
          </cell>
          <cell r="H291">
            <v>11</v>
          </cell>
          <cell r="I291" t="str">
            <v>R</v>
          </cell>
          <cell r="J291" t="str">
            <v>CHITIPA</v>
          </cell>
          <cell r="K291">
            <v>1</v>
          </cell>
        </row>
        <row r="292">
          <cell r="A292" t="str">
            <v>RS 471</v>
          </cell>
          <cell r="B292">
            <v>293</v>
          </cell>
          <cell r="C292" t="str">
            <v>N</v>
          </cell>
          <cell r="D292" t="str">
            <v>F</v>
          </cell>
          <cell r="E292" t="str">
            <v>Nkhangwa - junction D008</v>
          </cell>
          <cell r="F292" t="str">
            <v>D006</v>
          </cell>
          <cell r="G292">
            <v>1</v>
          </cell>
          <cell r="H292">
            <v>9.5</v>
          </cell>
          <cell r="I292" t="str">
            <v>F</v>
          </cell>
          <cell r="J292" t="str">
            <v>CHITIPA</v>
          </cell>
          <cell r="K292">
            <v>1</v>
          </cell>
        </row>
        <row r="293">
          <cell r="A293" t="str">
            <v>RS 472</v>
          </cell>
          <cell r="B293">
            <v>294</v>
          </cell>
          <cell r="C293" t="str">
            <v>N</v>
          </cell>
          <cell r="D293" t="str">
            <v>F</v>
          </cell>
          <cell r="E293" t="str">
            <v>Junction D6 &amp; D8 - Junction D3</v>
          </cell>
          <cell r="F293" t="str">
            <v>D007</v>
          </cell>
          <cell r="G293">
            <v>1</v>
          </cell>
          <cell r="H293">
            <v>8.6999999999999993</v>
          </cell>
          <cell r="I293" t="str">
            <v>R</v>
          </cell>
          <cell r="J293" t="str">
            <v>CHITIPA</v>
          </cell>
          <cell r="K293">
            <v>1</v>
          </cell>
        </row>
        <row r="294">
          <cell r="A294" t="str">
            <v>RS 473</v>
          </cell>
          <cell r="B294">
            <v>295</v>
          </cell>
          <cell r="C294" t="str">
            <v>N</v>
          </cell>
          <cell r="D294" t="str">
            <v>F</v>
          </cell>
          <cell r="E294" t="str">
            <v>Chitipa - Junction D6 &amp; D7</v>
          </cell>
          <cell r="F294" t="str">
            <v>D008</v>
          </cell>
          <cell r="G294">
            <v>1</v>
          </cell>
          <cell r="H294">
            <v>8.5</v>
          </cell>
          <cell r="I294" t="str">
            <v>F</v>
          </cell>
          <cell r="J294" t="str">
            <v>CHITIPA</v>
          </cell>
          <cell r="K294">
            <v>1</v>
          </cell>
        </row>
        <row r="295">
          <cell r="A295" t="str">
            <v>RS 474</v>
          </cell>
          <cell r="B295">
            <v>296</v>
          </cell>
          <cell r="C295" t="str">
            <v>N</v>
          </cell>
          <cell r="D295" t="str">
            <v>F</v>
          </cell>
          <cell r="E295" t="str">
            <v>junction M26 - S.E. Chinunkha</v>
          </cell>
          <cell r="F295" t="str">
            <v>D009</v>
          </cell>
          <cell r="G295">
            <v>1</v>
          </cell>
          <cell r="H295">
            <v>10.5</v>
          </cell>
          <cell r="I295" t="str">
            <v>H</v>
          </cell>
          <cell r="J295" t="str">
            <v>CHITIPA</v>
          </cell>
          <cell r="K295">
            <v>1</v>
          </cell>
        </row>
        <row r="296">
          <cell r="A296" t="str">
            <v>RS 475</v>
          </cell>
          <cell r="B296">
            <v>297</v>
          </cell>
          <cell r="C296" t="str">
            <v>N</v>
          </cell>
          <cell r="D296" t="str">
            <v>F</v>
          </cell>
          <cell r="E296" t="str">
            <v>Misuku South - Tanzania Border</v>
          </cell>
          <cell r="F296" t="str">
            <v>D010</v>
          </cell>
          <cell r="G296">
            <v>1</v>
          </cell>
          <cell r="H296">
            <v>11.1</v>
          </cell>
          <cell r="I296" t="str">
            <v>H</v>
          </cell>
          <cell r="J296" t="str">
            <v>CHITIPA</v>
          </cell>
          <cell r="K296">
            <v>1</v>
          </cell>
        </row>
        <row r="297">
          <cell r="A297" t="str">
            <v>RS 476</v>
          </cell>
          <cell r="B297">
            <v>298</v>
          </cell>
          <cell r="C297" t="str">
            <v>N</v>
          </cell>
          <cell r="D297" t="str">
            <v>F</v>
          </cell>
          <cell r="E297" t="str">
            <v>Sokora - Misuku</v>
          </cell>
          <cell r="F297" t="str">
            <v>D011</v>
          </cell>
          <cell r="G297">
            <v>1</v>
          </cell>
          <cell r="H297">
            <v>5.0999999999999996</v>
          </cell>
          <cell r="I297" t="str">
            <v>H</v>
          </cell>
          <cell r="J297" t="str">
            <v>CHITIPA</v>
          </cell>
          <cell r="K297">
            <v>1</v>
          </cell>
        </row>
        <row r="298">
          <cell r="A298" t="str">
            <v>RS 477</v>
          </cell>
          <cell r="B298">
            <v>299</v>
          </cell>
          <cell r="C298" t="str">
            <v>N</v>
          </cell>
          <cell r="D298" t="str">
            <v>F</v>
          </cell>
          <cell r="E298" t="str">
            <v>Mwakalomba - Songwe River</v>
          </cell>
          <cell r="F298" t="str">
            <v>D015</v>
          </cell>
          <cell r="G298">
            <v>1</v>
          </cell>
          <cell r="H298">
            <v>15.3</v>
          </cell>
          <cell r="I298" t="str">
            <v>H</v>
          </cell>
          <cell r="J298" t="str">
            <v>KARONGA</v>
          </cell>
          <cell r="K298">
            <v>1</v>
          </cell>
        </row>
        <row r="299">
          <cell r="A299" t="str">
            <v>RS 478</v>
          </cell>
          <cell r="B299">
            <v>300</v>
          </cell>
          <cell r="C299" t="str">
            <v>N</v>
          </cell>
          <cell r="D299" t="str">
            <v>F</v>
          </cell>
          <cell r="E299" t="str">
            <v>Kakoma - West of M1</v>
          </cell>
          <cell r="F299" t="str">
            <v>D020</v>
          </cell>
          <cell r="G299">
            <v>1</v>
          </cell>
          <cell r="H299">
            <v>11</v>
          </cell>
          <cell r="I299" t="str">
            <v>F</v>
          </cell>
          <cell r="J299" t="str">
            <v>KARONGA</v>
          </cell>
          <cell r="K299">
            <v>1</v>
          </cell>
        </row>
        <row r="300">
          <cell r="A300" t="str">
            <v>RS 479</v>
          </cell>
          <cell r="B300">
            <v>301</v>
          </cell>
          <cell r="C300" t="str">
            <v>N</v>
          </cell>
          <cell r="D300" t="str">
            <v>F</v>
          </cell>
          <cell r="E300" t="str">
            <v>Usaka loop - junction M1</v>
          </cell>
          <cell r="F300" t="str">
            <v>D021</v>
          </cell>
          <cell r="G300">
            <v>1</v>
          </cell>
          <cell r="H300">
            <v>17.5</v>
          </cell>
          <cell r="I300" t="str">
            <v>H</v>
          </cell>
          <cell r="J300" t="str">
            <v>KARONGA</v>
          </cell>
          <cell r="K300">
            <v>1</v>
          </cell>
        </row>
        <row r="301">
          <cell r="A301" t="str">
            <v>RS 480</v>
          </cell>
          <cell r="B301">
            <v>302</v>
          </cell>
          <cell r="C301" t="str">
            <v>N</v>
          </cell>
          <cell r="D301" t="str">
            <v>F</v>
          </cell>
          <cell r="E301" t="str">
            <v>Mwandwa - Mwandwa South</v>
          </cell>
          <cell r="F301" t="str">
            <v>D022</v>
          </cell>
          <cell r="G301">
            <v>1</v>
          </cell>
          <cell r="H301">
            <v>6.5</v>
          </cell>
          <cell r="I301" t="str">
            <v>F</v>
          </cell>
          <cell r="J301" t="str">
            <v>KARONGA</v>
          </cell>
          <cell r="K301">
            <v>1</v>
          </cell>
        </row>
        <row r="302">
          <cell r="A302" t="str">
            <v>RS 481</v>
          </cell>
          <cell r="B302">
            <v>303</v>
          </cell>
          <cell r="C302" t="str">
            <v>N</v>
          </cell>
          <cell r="D302" t="str">
            <v>F</v>
          </cell>
          <cell r="E302" t="str">
            <v>Mlali - Mwambelo Village</v>
          </cell>
          <cell r="F302" t="str">
            <v>D023</v>
          </cell>
          <cell r="G302">
            <v>1</v>
          </cell>
          <cell r="H302">
            <v>2.5</v>
          </cell>
          <cell r="I302" t="str">
            <v>F</v>
          </cell>
          <cell r="J302" t="str">
            <v>KARONGA</v>
          </cell>
          <cell r="K302">
            <v>2</v>
          </cell>
        </row>
        <row r="303">
          <cell r="A303" t="str">
            <v>RS 482</v>
          </cell>
          <cell r="B303">
            <v>304</v>
          </cell>
          <cell r="C303" t="str">
            <v>N</v>
          </cell>
          <cell r="D303" t="str">
            <v>F</v>
          </cell>
          <cell r="E303" t="str">
            <v>Nyungwe - Thawilo</v>
          </cell>
          <cell r="F303" t="str">
            <v>D024</v>
          </cell>
          <cell r="G303">
            <v>1</v>
          </cell>
          <cell r="H303">
            <v>6.1</v>
          </cell>
          <cell r="I303" t="str">
            <v>F</v>
          </cell>
          <cell r="J303" t="str">
            <v>KARONGA</v>
          </cell>
          <cell r="K303">
            <v>2</v>
          </cell>
        </row>
        <row r="304">
          <cell r="A304" t="str">
            <v>RS 483</v>
          </cell>
          <cell r="B304">
            <v>305</v>
          </cell>
          <cell r="C304" t="str">
            <v>N</v>
          </cell>
          <cell r="D304" t="str">
            <v>F</v>
          </cell>
          <cell r="E304" t="str">
            <v>Wovwe - Wovwe Scheme</v>
          </cell>
          <cell r="F304" t="str">
            <v>D025</v>
          </cell>
          <cell r="G304">
            <v>1</v>
          </cell>
          <cell r="H304">
            <v>2.5</v>
          </cell>
          <cell r="I304" t="str">
            <v>F</v>
          </cell>
          <cell r="J304" t="str">
            <v>KARONGA</v>
          </cell>
          <cell r="K304">
            <v>2</v>
          </cell>
        </row>
        <row r="305">
          <cell r="A305" t="str">
            <v>RS 484</v>
          </cell>
          <cell r="B305">
            <v>306</v>
          </cell>
          <cell r="C305" t="str">
            <v>N</v>
          </cell>
          <cell r="D305" t="str">
            <v>F</v>
          </cell>
          <cell r="E305" t="str">
            <v>Hara - Bundi</v>
          </cell>
          <cell r="F305" t="str">
            <v>D026</v>
          </cell>
          <cell r="G305">
            <v>1</v>
          </cell>
          <cell r="H305">
            <v>2.6</v>
          </cell>
          <cell r="I305" t="str">
            <v>F</v>
          </cell>
          <cell r="J305" t="str">
            <v>KARONGA</v>
          </cell>
          <cell r="K305">
            <v>2</v>
          </cell>
        </row>
        <row r="306">
          <cell r="A306" t="str">
            <v>RS 485</v>
          </cell>
          <cell r="B306">
            <v>307</v>
          </cell>
          <cell r="C306" t="str">
            <v>N</v>
          </cell>
          <cell r="D306" t="str">
            <v>F</v>
          </cell>
          <cell r="E306" t="str">
            <v>Lura - Mchenga</v>
          </cell>
          <cell r="F306" t="str">
            <v>D030</v>
          </cell>
          <cell r="G306">
            <v>1</v>
          </cell>
          <cell r="H306">
            <v>11.2</v>
          </cell>
          <cell r="I306" t="str">
            <v>R</v>
          </cell>
          <cell r="J306" t="str">
            <v>RUMPHI</v>
          </cell>
          <cell r="K306">
            <v>2</v>
          </cell>
        </row>
        <row r="307">
          <cell r="A307" t="str">
            <v>RS 486</v>
          </cell>
          <cell r="B307">
            <v>308</v>
          </cell>
          <cell r="C307" t="str">
            <v>N</v>
          </cell>
          <cell r="D307" t="str">
            <v>F</v>
          </cell>
          <cell r="E307" t="str">
            <v>South Lura - West T305</v>
          </cell>
          <cell r="F307" t="str">
            <v>D031</v>
          </cell>
          <cell r="G307">
            <v>1</v>
          </cell>
          <cell r="H307">
            <v>3.1</v>
          </cell>
          <cell r="I307" t="str">
            <v>R</v>
          </cell>
          <cell r="J307" t="str">
            <v>RUMPHI</v>
          </cell>
          <cell r="K307">
            <v>2</v>
          </cell>
        </row>
        <row r="308">
          <cell r="A308" t="str">
            <v>RS 487</v>
          </cell>
          <cell r="B308">
            <v>309</v>
          </cell>
          <cell r="C308" t="str">
            <v>N</v>
          </cell>
          <cell r="D308" t="str">
            <v>F</v>
          </cell>
          <cell r="E308" t="str">
            <v>Hewe - Chisimuka</v>
          </cell>
          <cell r="F308" t="str">
            <v>D032</v>
          </cell>
          <cell r="G308">
            <v>1</v>
          </cell>
          <cell r="H308">
            <v>7.1</v>
          </cell>
          <cell r="I308" t="str">
            <v>R</v>
          </cell>
          <cell r="J308" t="str">
            <v>RUMPHI</v>
          </cell>
          <cell r="K308">
            <v>2</v>
          </cell>
        </row>
        <row r="309">
          <cell r="A309" t="str">
            <v>RS 488</v>
          </cell>
          <cell r="B309">
            <v>310</v>
          </cell>
          <cell r="C309" t="str">
            <v>N</v>
          </cell>
          <cell r="D309" t="str">
            <v>F</v>
          </cell>
          <cell r="E309" t="str">
            <v>Katowo - South West Katowo</v>
          </cell>
          <cell r="F309" t="str">
            <v>D033</v>
          </cell>
          <cell r="G309">
            <v>1</v>
          </cell>
          <cell r="H309">
            <v>6.5</v>
          </cell>
          <cell r="I309" t="str">
            <v>R</v>
          </cell>
          <cell r="J309" t="str">
            <v>RUMPHI</v>
          </cell>
          <cell r="K309">
            <v>2</v>
          </cell>
        </row>
        <row r="310">
          <cell r="A310" t="str">
            <v>RS 489</v>
          </cell>
          <cell r="B310">
            <v>311</v>
          </cell>
          <cell r="C310" t="str">
            <v>N</v>
          </cell>
          <cell r="D310" t="str">
            <v>F</v>
          </cell>
          <cell r="E310" t="str">
            <v>Katowo - East Katowo</v>
          </cell>
          <cell r="F310" t="str">
            <v>D034</v>
          </cell>
          <cell r="G310">
            <v>1</v>
          </cell>
          <cell r="H310">
            <v>2.8</v>
          </cell>
          <cell r="I310" t="str">
            <v>R</v>
          </cell>
          <cell r="J310" t="str">
            <v>RUMPHI</v>
          </cell>
          <cell r="K310">
            <v>2</v>
          </cell>
        </row>
        <row r="311">
          <cell r="A311" t="str">
            <v>RS 490</v>
          </cell>
          <cell r="B311">
            <v>312</v>
          </cell>
          <cell r="C311" t="str">
            <v>N</v>
          </cell>
          <cell r="D311" t="str">
            <v>F</v>
          </cell>
          <cell r="E311" t="str">
            <v>South Katowo - West S104</v>
          </cell>
          <cell r="F311" t="str">
            <v>D035</v>
          </cell>
          <cell r="G311">
            <v>1</v>
          </cell>
          <cell r="H311">
            <v>7.2</v>
          </cell>
          <cell r="I311" t="str">
            <v>F</v>
          </cell>
          <cell r="J311" t="str">
            <v>MZIMBA</v>
          </cell>
          <cell r="K311">
            <v>3</v>
          </cell>
        </row>
        <row r="312">
          <cell r="A312" t="str">
            <v>RS 491</v>
          </cell>
          <cell r="B312">
            <v>313</v>
          </cell>
          <cell r="C312" t="str">
            <v>N</v>
          </cell>
          <cell r="D312" t="str">
            <v>F</v>
          </cell>
          <cell r="E312" t="str">
            <v>South East Bembe - Chikwawa East</v>
          </cell>
          <cell r="F312" t="str">
            <v>D036</v>
          </cell>
          <cell r="G312">
            <v>1</v>
          </cell>
          <cell r="H312">
            <v>13.4</v>
          </cell>
          <cell r="I312" t="str">
            <v>F</v>
          </cell>
          <cell r="J312" t="str">
            <v>RUMPHI</v>
          </cell>
          <cell r="K312">
            <v>3</v>
          </cell>
        </row>
        <row r="313">
          <cell r="A313" t="str">
            <v>RS 492</v>
          </cell>
          <cell r="B313">
            <v>314</v>
          </cell>
          <cell r="C313" t="str">
            <v>N</v>
          </cell>
          <cell r="D313" t="str">
            <v>F</v>
          </cell>
          <cell r="E313" t="str">
            <v>North Bolero - Junction M9</v>
          </cell>
          <cell r="F313" t="str">
            <v>D037</v>
          </cell>
          <cell r="G313">
            <v>1</v>
          </cell>
          <cell r="H313">
            <v>12.2</v>
          </cell>
          <cell r="I313" t="str">
            <v>R</v>
          </cell>
          <cell r="J313" t="str">
            <v>RUMPHI</v>
          </cell>
          <cell r="K313">
            <v>3</v>
          </cell>
        </row>
        <row r="314">
          <cell r="A314" t="str">
            <v>RS 493</v>
          </cell>
          <cell r="B314">
            <v>315</v>
          </cell>
          <cell r="C314" t="str">
            <v>N</v>
          </cell>
          <cell r="D314" t="str">
            <v>F</v>
          </cell>
          <cell r="E314" t="str">
            <v>North West Bolero - North East Bolero</v>
          </cell>
          <cell r="F314" t="str">
            <v>D038</v>
          </cell>
          <cell r="G314">
            <v>1</v>
          </cell>
          <cell r="H314">
            <v>9.8000000000000007</v>
          </cell>
          <cell r="I314" t="str">
            <v>F</v>
          </cell>
          <cell r="J314" t="str">
            <v>RUMPHI</v>
          </cell>
          <cell r="K314">
            <v>3</v>
          </cell>
        </row>
        <row r="315">
          <cell r="A315" t="str">
            <v>RS 494</v>
          </cell>
          <cell r="B315">
            <v>316</v>
          </cell>
          <cell r="C315" t="str">
            <v>N</v>
          </cell>
          <cell r="D315" t="str">
            <v>F</v>
          </cell>
          <cell r="E315" t="str">
            <v>Kawalazi - Junction M5</v>
          </cell>
          <cell r="F315" t="str">
            <v>D044</v>
          </cell>
          <cell r="G315">
            <v>1</v>
          </cell>
          <cell r="H315">
            <v>16.399999999999999</v>
          </cell>
          <cell r="I315" t="str">
            <v>F</v>
          </cell>
          <cell r="J315" t="str">
            <v>NKHATA BAY</v>
          </cell>
          <cell r="K315">
            <v>3</v>
          </cell>
        </row>
        <row r="316">
          <cell r="A316" t="str">
            <v>RS 495</v>
          </cell>
          <cell r="B316">
            <v>317</v>
          </cell>
          <cell r="C316" t="str">
            <v>N</v>
          </cell>
          <cell r="D316" t="str">
            <v>F</v>
          </cell>
          <cell r="E316" t="str">
            <v>Chintheche - Mugondi</v>
          </cell>
          <cell r="F316" t="str">
            <v>D045</v>
          </cell>
          <cell r="G316">
            <v>1</v>
          </cell>
          <cell r="H316">
            <v>5.3</v>
          </cell>
          <cell r="I316" t="str">
            <v>R</v>
          </cell>
          <cell r="J316" t="str">
            <v>NKHATA BAY</v>
          </cell>
          <cell r="K316">
            <v>4</v>
          </cell>
        </row>
        <row r="317">
          <cell r="A317" t="str">
            <v>RS 496</v>
          </cell>
          <cell r="B317">
            <v>318</v>
          </cell>
          <cell r="C317" t="str">
            <v>N</v>
          </cell>
          <cell r="D317" t="str">
            <v>F</v>
          </cell>
          <cell r="E317" t="str">
            <v>Kamwe - Vongo</v>
          </cell>
          <cell r="F317" t="str">
            <v>D050</v>
          </cell>
          <cell r="G317">
            <v>1</v>
          </cell>
          <cell r="H317">
            <v>12</v>
          </cell>
          <cell r="I317" t="str">
            <v>R</v>
          </cell>
          <cell r="J317" t="str">
            <v>RUMPHI</v>
          </cell>
          <cell r="K317">
            <v>3</v>
          </cell>
        </row>
        <row r="318">
          <cell r="A318" t="str">
            <v>RS 497</v>
          </cell>
          <cell r="B318">
            <v>319</v>
          </cell>
          <cell r="C318" t="str">
            <v>N</v>
          </cell>
          <cell r="D318" t="str">
            <v>F</v>
          </cell>
          <cell r="E318" t="str">
            <v>Chankhalamu - Chiwotcha</v>
          </cell>
          <cell r="F318" t="str">
            <v>D051</v>
          </cell>
          <cell r="G318">
            <v>1</v>
          </cell>
          <cell r="H318">
            <v>14</v>
          </cell>
          <cell r="I318" t="str">
            <v>F</v>
          </cell>
          <cell r="J318" t="str">
            <v>MZIMBA</v>
          </cell>
          <cell r="K318">
            <v>3</v>
          </cell>
        </row>
        <row r="319">
          <cell r="A319" t="str">
            <v>RS 498</v>
          </cell>
          <cell r="B319">
            <v>320</v>
          </cell>
          <cell r="C319" t="str">
            <v>N</v>
          </cell>
          <cell r="D319" t="str">
            <v>F</v>
          </cell>
          <cell r="E319" t="str">
            <v>Ngoma - Junction M9</v>
          </cell>
          <cell r="F319" t="str">
            <v>D052</v>
          </cell>
          <cell r="G319">
            <v>1</v>
          </cell>
          <cell r="H319">
            <v>9</v>
          </cell>
          <cell r="I319" t="str">
            <v>F</v>
          </cell>
          <cell r="J319" t="str">
            <v>MZIMBA</v>
          </cell>
          <cell r="K319">
            <v>3</v>
          </cell>
        </row>
        <row r="320">
          <cell r="A320" t="str">
            <v>RS 499</v>
          </cell>
          <cell r="B320">
            <v>321</v>
          </cell>
          <cell r="C320" t="str">
            <v>N</v>
          </cell>
          <cell r="D320" t="str">
            <v>F</v>
          </cell>
          <cell r="E320" t="str">
            <v>Ezweleri School - Junction S107</v>
          </cell>
          <cell r="F320" t="str">
            <v>D053</v>
          </cell>
          <cell r="G320">
            <v>1</v>
          </cell>
          <cell r="H320">
            <v>6.1</v>
          </cell>
          <cell r="I320" t="str">
            <v>F</v>
          </cell>
          <cell r="J320" t="str">
            <v>MZIMBA</v>
          </cell>
          <cell r="K320">
            <v>3</v>
          </cell>
        </row>
        <row r="321">
          <cell r="A321" t="str">
            <v>RS 500</v>
          </cell>
          <cell r="B321">
            <v>322</v>
          </cell>
          <cell r="C321" t="str">
            <v>N</v>
          </cell>
          <cell r="D321" t="str">
            <v>F</v>
          </cell>
          <cell r="E321" t="str">
            <v>Emvuyeni - North Emvuyeni</v>
          </cell>
          <cell r="F321" t="str">
            <v>D054</v>
          </cell>
          <cell r="G321">
            <v>1</v>
          </cell>
          <cell r="H321">
            <v>4.3</v>
          </cell>
          <cell r="I321" t="str">
            <v>F</v>
          </cell>
          <cell r="J321" t="str">
            <v>MZIMBA</v>
          </cell>
          <cell r="K321">
            <v>3</v>
          </cell>
        </row>
        <row r="322">
          <cell r="A322" t="str">
            <v>RS 501</v>
          </cell>
          <cell r="B322">
            <v>323</v>
          </cell>
          <cell r="C322" t="str">
            <v>N</v>
          </cell>
          <cell r="D322" t="str">
            <v>F</v>
          </cell>
          <cell r="E322" t="str">
            <v>Mzambazi - Junction S106</v>
          </cell>
          <cell r="F322" t="str">
            <v>D055</v>
          </cell>
          <cell r="G322">
            <v>1</v>
          </cell>
          <cell r="H322">
            <v>6.5</v>
          </cell>
          <cell r="I322" t="str">
            <v>F</v>
          </cell>
          <cell r="J322" t="str">
            <v>MZIMBA</v>
          </cell>
          <cell r="K322">
            <v>3</v>
          </cell>
        </row>
        <row r="323">
          <cell r="A323" t="str">
            <v>RS 502</v>
          </cell>
          <cell r="B323">
            <v>324</v>
          </cell>
          <cell r="C323" t="str">
            <v>N</v>
          </cell>
          <cell r="D323" t="str">
            <v>F</v>
          </cell>
          <cell r="E323" t="str">
            <v>Mtwalo - Junction D057</v>
          </cell>
          <cell r="F323" t="str">
            <v>D056</v>
          </cell>
          <cell r="G323">
            <v>1</v>
          </cell>
          <cell r="H323">
            <v>15</v>
          </cell>
          <cell r="I323" t="str">
            <v>F</v>
          </cell>
          <cell r="J323" t="str">
            <v>MZIMBA</v>
          </cell>
          <cell r="K323">
            <v>3</v>
          </cell>
        </row>
        <row r="324">
          <cell r="A324" t="str">
            <v>RS 503</v>
          </cell>
          <cell r="B324">
            <v>325</v>
          </cell>
          <cell r="C324" t="str">
            <v>N</v>
          </cell>
          <cell r="D324" t="str">
            <v>F</v>
          </cell>
          <cell r="E324" t="str">
            <v>Tione Bar - Njuyu School</v>
          </cell>
          <cell r="F324" t="str">
            <v>D057</v>
          </cell>
          <cell r="G324">
            <v>1</v>
          </cell>
          <cell r="H324">
            <v>10.5</v>
          </cell>
          <cell r="I324" t="str">
            <v>R</v>
          </cell>
          <cell r="J324" t="str">
            <v>MZIMBA</v>
          </cell>
          <cell r="K324">
            <v>3</v>
          </cell>
        </row>
        <row r="325">
          <cell r="A325" t="str">
            <v>RS 504</v>
          </cell>
          <cell r="B325">
            <v>326</v>
          </cell>
          <cell r="C325" t="str">
            <v>N</v>
          </cell>
          <cell r="D325" t="str">
            <v>F</v>
          </cell>
          <cell r="E325" t="str">
            <v>Chisengeze - Junction T313</v>
          </cell>
          <cell r="F325" t="str">
            <v>D058</v>
          </cell>
          <cell r="G325">
            <v>1</v>
          </cell>
          <cell r="H325">
            <v>12.6</v>
          </cell>
          <cell r="I325" t="str">
            <v>R</v>
          </cell>
          <cell r="J325" t="str">
            <v>MZIMBA</v>
          </cell>
          <cell r="K325">
            <v>3</v>
          </cell>
        </row>
        <row r="326">
          <cell r="A326" t="str">
            <v>RS 505</v>
          </cell>
          <cell r="B326">
            <v>327</v>
          </cell>
          <cell r="C326" t="str">
            <v>N</v>
          </cell>
          <cell r="D326" t="str">
            <v>F</v>
          </cell>
          <cell r="E326" t="str">
            <v>Mzalangwe - Junction T313</v>
          </cell>
          <cell r="F326" t="str">
            <v>D059</v>
          </cell>
          <cell r="G326">
            <v>1</v>
          </cell>
          <cell r="H326">
            <v>15.9</v>
          </cell>
          <cell r="I326" t="str">
            <v>F</v>
          </cell>
          <cell r="J326" t="str">
            <v>MZIMBA</v>
          </cell>
          <cell r="K326">
            <v>3</v>
          </cell>
        </row>
        <row r="327">
          <cell r="A327" t="str">
            <v>RS 506</v>
          </cell>
          <cell r="B327">
            <v>328</v>
          </cell>
          <cell r="C327" t="str">
            <v>N</v>
          </cell>
          <cell r="D327" t="str">
            <v>F</v>
          </cell>
          <cell r="E327" t="str">
            <v>Lunjika - Junction S107</v>
          </cell>
          <cell r="F327" t="str">
            <v>D060</v>
          </cell>
          <cell r="G327">
            <v>1</v>
          </cell>
          <cell r="H327">
            <v>4.8</v>
          </cell>
          <cell r="I327" t="str">
            <v>F</v>
          </cell>
          <cell r="J327" t="str">
            <v>MZIMBA</v>
          </cell>
          <cell r="K327">
            <v>3</v>
          </cell>
        </row>
        <row r="328">
          <cell r="A328" t="str">
            <v>RS 507</v>
          </cell>
          <cell r="B328">
            <v>329</v>
          </cell>
          <cell r="C328" t="str">
            <v>N</v>
          </cell>
          <cell r="D328" t="str">
            <v>F</v>
          </cell>
          <cell r="E328" t="str">
            <v>Chakazi - Ngomiya</v>
          </cell>
          <cell r="F328" t="str">
            <v>D061</v>
          </cell>
          <cell r="G328">
            <v>1</v>
          </cell>
          <cell r="H328">
            <v>10.199999999999999</v>
          </cell>
          <cell r="I328" t="str">
            <v>F</v>
          </cell>
          <cell r="J328" t="str">
            <v>MZIMBA</v>
          </cell>
          <cell r="K328">
            <v>3</v>
          </cell>
        </row>
        <row r="329">
          <cell r="A329" t="str">
            <v>RS 508</v>
          </cell>
          <cell r="B329">
            <v>330</v>
          </cell>
          <cell r="C329" t="str">
            <v>N</v>
          </cell>
          <cell r="D329" t="str">
            <v>F</v>
          </cell>
          <cell r="E329" t="str">
            <v>Mbawa - Junction M20</v>
          </cell>
          <cell r="F329" t="str">
            <v>D064</v>
          </cell>
          <cell r="G329">
            <v>1</v>
          </cell>
          <cell r="H329">
            <v>5.2</v>
          </cell>
          <cell r="I329" t="str">
            <v>F</v>
          </cell>
          <cell r="J329" t="str">
            <v>MZIMBA</v>
          </cell>
          <cell r="K329">
            <v>4</v>
          </cell>
        </row>
        <row r="330">
          <cell r="A330" t="str">
            <v>RS 509</v>
          </cell>
          <cell r="B330">
            <v>331</v>
          </cell>
          <cell r="C330" t="str">
            <v>N</v>
          </cell>
          <cell r="D330" t="str">
            <v>F</v>
          </cell>
          <cell r="E330" t="str">
            <v>Ehleni - Hoho</v>
          </cell>
          <cell r="F330" t="str">
            <v>D065</v>
          </cell>
          <cell r="G330">
            <v>1</v>
          </cell>
          <cell r="H330">
            <v>8.4</v>
          </cell>
          <cell r="I330" t="str">
            <v>F</v>
          </cell>
          <cell r="J330" t="str">
            <v>MZIMBA</v>
          </cell>
          <cell r="K330">
            <v>4</v>
          </cell>
        </row>
        <row r="331">
          <cell r="A331" t="str">
            <v>RS 510</v>
          </cell>
          <cell r="B331">
            <v>332</v>
          </cell>
          <cell r="C331" t="str">
            <v>N</v>
          </cell>
          <cell r="D331" t="str">
            <v>F</v>
          </cell>
          <cell r="E331" t="str">
            <v>Hoho - Hoho School</v>
          </cell>
          <cell r="F331" t="str">
            <v>D066</v>
          </cell>
          <cell r="G331">
            <v>1</v>
          </cell>
          <cell r="H331">
            <v>5.9</v>
          </cell>
          <cell r="I331" t="str">
            <v>F</v>
          </cell>
          <cell r="J331" t="str">
            <v>MZIMBA</v>
          </cell>
          <cell r="K331">
            <v>4</v>
          </cell>
        </row>
        <row r="332">
          <cell r="A332" t="str">
            <v>RS 511</v>
          </cell>
          <cell r="B332">
            <v>333</v>
          </cell>
          <cell r="C332" t="str">
            <v>N</v>
          </cell>
          <cell r="D332" t="str">
            <v>F</v>
          </cell>
          <cell r="E332" t="str">
            <v>Msesa School - Junction D68</v>
          </cell>
          <cell r="F332" t="str">
            <v>D067</v>
          </cell>
          <cell r="G332">
            <v>1</v>
          </cell>
          <cell r="H332">
            <v>6.1</v>
          </cell>
          <cell r="I332" t="str">
            <v>F</v>
          </cell>
          <cell r="J332" t="str">
            <v>MZIMBA</v>
          </cell>
          <cell r="K332">
            <v>4</v>
          </cell>
        </row>
        <row r="333">
          <cell r="A333" t="str">
            <v>RS 512</v>
          </cell>
          <cell r="B333">
            <v>334</v>
          </cell>
          <cell r="C333" t="str">
            <v>N</v>
          </cell>
          <cell r="D333" t="str">
            <v>F</v>
          </cell>
          <cell r="E333" t="str">
            <v>Chizani - Junction D74</v>
          </cell>
          <cell r="F333" t="str">
            <v>D068</v>
          </cell>
          <cell r="G333">
            <v>1</v>
          </cell>
          <cell r="H333">
            <v>18.8</v>
          </cell>
          <cell r="I333" t="str">
            <v>F</v>
          </cell>
          <cell r="J333" t="str">
            <v>MZIMBA</v>
          </cell>
          <cell r="K333">
            <v>4</v>
          </cell>
        </row>
        <row r="334">
          <cell r="A334" t="str">
            <v>RS 513</v>
          </cell>
          <cell r="B334">
            <v>335</v>
          </cell>
          <cell r="C334" t="str">
            <v>N</v>
          </cell>
          <cell r="D334" t="str">
            <v>F</v>
          </cell>
          <cell r="E334" t="str">
            <v>Nyoni - Kapita School</v>
          </cell>
          <cell r="F334" t="str">
            <v>D069</v>
          </cell>
          <cell r="G334">
            <v>1</v>
          </cell>
          <cell r="H334">
            <v>6.5</v>
          </cell>
          <cell r="I334" t="str">
            <v>R</v>
          </cell>
          <cell r="J334" t="str">
            <v>MZIMBA</v>
          </cell>
          <cell r="K334">
            <v>4</v>
          </cell>
        </row>
        <row r="335">
          <cell r="A335" t="str">
            <v>RS 514</v>
          </cell>
          <cell r="B335">
            <v>336</v>
          </cell>
          <cell r="C335" t="str">
            <v>N</v>
          </cell>
          <cell r="D335" t="str">
            <v>F</v>
          </cell>
          <cell r="E335" t="str">
            <v>Kanika - Luwelezi School</v>
          </cell>
          <cell r="F335" t="str">
            <v>D070</v>
          </cell>
          <cell r="G335">
            <v>1</v>
          </cell>
          <cell r="H335">
            <v>13.5</v>
          </cell>
          <cell r="I335" t="str">
            <v>F</v>
          </cell>
          <cell r="J335" t="str">
            <v>MZIMBA</v>
          </cell>
          <cell r="K335">
            <v>4</v>
          </cell>
        </row>
        <row r="336">
          <cell r="A336" t="str">
            <v>RS 515</v>
          </cell>
          <cell r="B336">
            <v>337</v>
          </cell>
          <cell r="C336" t="str">
            <v>N</v>
          </cell>
          <cell r="D336" t="str">
            <v>F</v>
          </cell>
          <cell r="E336" t="str">
            <v>Chiwandauka - Kanjuchi School</v>
          </cell>
          <cell r="F336" t="str">
            <v>D071</v>
          </cell>
          <cell r="G336">
            <v>1</v>
          </cell>
          <cell r="H336">
            <v>8.6</v>
          </cell>
          <cell r="I336" t="str">
            <v>R</v>
          </cell>
          <cell r="J336" t="str">
            <v>MZIMBA</v>
          </cell>
          <cell r="K336">
            <v>4</v>
          </cell>
        </row>
        <row r="337">
          <cell r="A337" t="str">
            <v>RS 516</v>
          </cell>
          <cell r="B337">
            <v>338</v>
          </cell>
          <cell r="C337" t="str">
            <v>N</v>
          </cell>
          <cell r="D337" t="str">
            <v>F</v>
          </cell>
          <cell r="E337" t="str">
            <v>Jenda - Jenda East</v>
          </cell>
          <cell r="F337" t="str">
            <v>D072</v>
          </cell>
          <cell r="G337">
            <v>1</v>
          </cell>
          <cell r="H337">
            <v>4.3</v>
          </cell>
          <cell r="I337" t="str">
            <v>F</v>
          </cell>
          <cell r="J337" t="str">
            <v>MZIMBA</v>
          </cell>
          <cell r="K337">
            <v>4</v>
          </cell>
        </row>
        <row r="338">
          <cell r="A338" t="str">
            <v>RS 517</v>
          </cell>
          <cell r="B338">
            <v>339</v>
          </cell>
          <cell r="C338" t="str">
            <v>N</v>
          </cell>
          <cell r="D338" t="str">
            <v>F</v>
          </cell>
          <cell r="E338" t="str">
            <v>South Luwawa - North Zawa</v>
          </cell>
          <cell r="F338" t="str">
            <v>D073</v>
          </cell>
          <cell r="G338">
            <v>1</v>
          </cell>
          <cell r="H338">
            <v>11.2</v>
          </cell>
          <cell r="I338" t="str">
            <v>R</v>
          </cell>
          <cell r="J338" t="str">
            <v>MZIMBA</v>
          </cell>
          <cell r="K338">
            <v>4</v>
          </cell>
        </row>
        <row r="339">
          <cell r="A339" t="str">
            <v>RS 518</v>
          </cell>
          <cell r="B339">
            <v>340</v>
          </cell>
          <cell r="C339" t="str">
            <v>N</v>
          </cell>
          <cell r="D339" t="str">
            <v>F</v>
          </cell>
          <cell r="E339" t="str">
            <v>Hoho - Junctio M1 South</v>
          </cell>
          <cell r="F339" t="str">
            <v>D074</v>
          </cell>
          <cell r="G339">
            <v>1</v>
          </cell>
          <cell r="H339">
            <v>8.9</v>
          </cell>
          <cell r="I339" t="str">
            <v>R</v>
          </cell>
          <cell r="J339" t="str">
            <v>MZIMBA</v>
          </cell>
          <cell r="K339">
            <v>4</v>
          </cell>
        </row>
        <row r="340">
          <cell r="A340" t="str">
            <v>RS 227</v>
          </cell>
          <cell r="B340">
            <v>49</v>
          </cell>
          <cell r="C340" t="str">
            <v>C</v>
          </cell>
          <cell r="D340" t="str">
            <v>F</v>
          </cell>
          <cell r="E340" t="str">
            <v>Chimaliro Forest Camp - Kakwale River</v>
          </cell>
          <cell r="F340" t="str">
            <v>D076</v>
          </cell>
          <cell r="G340">
            <v>1</v>
          </cell>
          <cell r="H340">
            <v>5</v>
          </cell>
          <cell r="I340" t="str">
            <v>F</v>
          </cell>
          <cell r="J340" t="str">
            <v>KASUNGU</v>
          </cell>
          <cell r="K340">
            <v>4</v>
          </cell>
          <cell r="L340" t="str">
            <v>Changed designation from S133 to D76 &amp; trunk to feeder</v>
          </cell>
        </row>
        <row r="341">
          <cell r="A341" t="str">
            <v>RS 658</v>
          </cell>
          <cell r="B341">
            <v>480</v>
          </cell>
          <cell r="C341" t="str">
            <v>C</v>
          </cell>
          <cell r="D341" t="str">
            <v>F</v>
          </cell>
          <cell r="E341" t="str">
            <v>Likuni - Chankhandwe</v>
          </cell>
          <cell r="F341" t="str">
            <v>D194</v>
          </cell>
          <cell r="G341">
            <v>1</v>
          </cell>
          <cell r="H341">
            <v>5.2</v>
          </cell>
          <cell r="I341" t="str">
            <v>F</v>
          </cell>
          <cell r="J341" t="str">
            <v>LILONGWE</v>
          </cell>
          <cell r="K341">
            <v>6</v>
          </cell>
          <cell r="L341" t="str">
            <v>Changed designation from S133 to D76 &amp; trunk to feeder</v>
          </cell>
        </row>
        <row r="342">
          <cell r="A342" t="str">
            <v>RS 660</v>
          </cell>
          <cell r="B342">
            <v>482</v>
          </cell>
          <cell r="C342" t="str">
            <v>C</v>
          </cell>
          <cell r="D342" t="str">
            <v>F</v>
          </cell>
          <cell r="E342" t="str">
            <v>Dzalanyama - Malingunde</v>
          </cell>
          <cell r="F342" t="str">
            <v>D197</v>
          </cell>
          <cell r="G342">
            <v>1</v>
          </cell>
          <cell r="H342">
            <v>32</v>
          </cell>
          <cell r="I342" t="str">
            <v>F</v>
          </cell>
          <cell r="J342" t="str">
            <v>LILONGWE</v>
          </cell>
          <cell r="K342">
            <v>6</v>
          </cell>
        </row>
        <row r="343">
          <cell r="A343" t="str">
            <v>RS 799</v>
          </cell>
          <cell r="B343">
            <v>621</v>
          </cell>
          <cell r="C343" t="str">
            <v>S</v>
          </cell>
          <cell r="D343" t="str">
            <v>F</v>
          </cell>
          <cell r="E343" t="str">
            <v>UD/Y - Itunji</v>
          </cell>
          <cell r="F343" t="str">
            <v>D256</v>
          </cell>
          <cell r="G343">
            <v>1</v>
          </cell>
          <cell r="H343">
            <v>11.9</v>
          </cell>
          <cell r="I343" t="str">
            <v>R</v>
          </cell>
          <cell r="J343" t="str">
            <v>MANGOCHI</v>
          </cell>
          <cell r="K343">
            <v>7</v>
          </cell>
        </row>
        <row r="344">
          <cell r="A344" t="str">
            <v>RS 832</v>
          </cell>
          <cell r="B344">
            <v>654</v>
          </cell>
          <cell r="C344" t="str">
            <v>S</v>
          </cell>
          <cell r="D344" t="str">
            <v>F</v>
          </cell>
          <cell r="E344" t="str">
            <v>junction S129 - junction T400</v>
          </cell>
          <cell r="F344" t="str">
            <v>D286</v>
          </cell>
          <cell r="G344">
            <v>1</v>
          </cell>
          <cell r="H344">
            <v>9</v>
          </cell>
          <cell r="I344" t="str">
            <v>FL</v>
          </cell>
          <cell r="J344" t="str">
            <v>ZOMBA</v>
          </cell>
          <cell r="K344">
            <v>8</v>
          </cell>
          <cell r="L344" t="str">
            <v>Changed designation from UD/J to D286</v>
          </cell>
        </row>
        <row r="345">
          <cell r="A345" t="str">
            <v>RS 801</v>
          </cell>
          <cell r="B345">
            <v>623</v>
          </cell>
          <cell r="C345" t="str">
            <v>S</v>
          </cell>
          <cell r="D345" t="str">
            <v>F</v>
          </cell>
          <cell r="E345" t="str">
            <v>North Jokala - Lake Chilwa</v>
          </cell>
          <cell r="F345" t="str">
            <v>D293</v>
          </cell>
          <cell r="G345">
            <v>1</v>
          </cell>
          <cell r="H345">
            <v>32</v>
          </cell>
          <cell r="I345" t="str">
            <v>F</v>
          </cell>
          <cell r="J345" t="str">
            <v>ZOMBA</v>
          </cell>
          <cell r="K345">
            <v>8</v>
          </cell>
          <cell r="L345" t="str">
            <v>Changed designation from UD/J to D286</v>
          </cell>
        </row>
        <row r="346">
          <cell r="A346" t="str">
            <v>RS 802</v>
          </cell>
          <cell r="B346">
            <v>624</v>
          </cell>
          <cell r="C346" t="str">
            <v>S</v>
          </cell>
          <cell r="D346" t="str">
            <v>F</v>
          </cell>
          <cell r="E346" t="str">
            <v>Utwe River - junction S144</v>
          </cell>
          <cell r="F346" t="str">
            <v>D302</v>
          </cell>
          <cell r="G346">
            <v>1</v>
          </cell>
          <cell r="H346">
            <v>18.600000000000001</v>
          </cell>
          <cell r="I346" t="str">
            <v>F</v>
          </cell>
          <cell r="J346" t="str">
            <v>ZOMBA</v>
          </cell>
          <cell r="K346">
            <v>9</v>
          </cell>
        </row>
        <row r="347">
          <cell r="A347" t="str">
            <v>RS 803</v>
          </cell>
          <cell r="B347">
            <v>625</v>
          </cell>
          <cell r="C347" t="str">
            <v>S</v>
          </cell>
          <cell r="D347" t="str">
            <v>F</v>
          </cell>
          <cell r="E347" t="str">
            <v>Lisungwi River - junction D314</v>
          </cell>
          <cell r="F347" t="str">
            <v>D313</v>
          </cell>
          <cell r="G347">
            <v>1</v>
          </cell>
          <cell r="H347">
            <v>12.6</v>
          </cell>
          <cell r="I347" t="str">
            <v>F</v>
          </cell>
          <cell r="J347" t="str">
            <v>MWANZA</v>
          </cell>
          <cell r="K347">
            <v>9</v>
          </cell>
        </row>
        <row r="348">
          <cell r="A348" t="str">
            <v>RS 804</v>
          </cell>
          <cell r="B348">
            <v>626</v>
          </cell>
          <cell r="C348" t="str">
            <v>S</v>
          </cell>
          <cell r="D348" t="str">
            <v>F</v>
          </cell>
          <cell r="E348" t="str">
            <v>Machimbeya - junction D313</v>
          </cell>
          <cell r="F348" t="str">
            <v>D314</v>
          </cell>
          <cell r="G348">
            <v>1</v>
          </cell>
          <cell r="H348">
            <v>9</v>
          </cell>
          <cell r="I348" t="str">
            <v>F</v>
          </cell>
          <cell r="J348" t="str">
            <v>MWANZA</v>
          </cell>
          <cell r="K348">
            <v>9</v>
          </cell>
        </row>
        <row r="349">
          <cell r="A349" t="str">
            <v>RS 805</v>
          </cell>
          <cell r="B349">
            <v>627</v>
          </cell>
          <cell r="C349" t="str">
            <v>S</v>
          </cell>
          <cell r="D349" t="str">
            <v>F</v>
          </cell>
          <cell r="E349" t="str">
            <v>junction S138 - junction S137</v>
          </cell>
          <cell r="F349" t="str">
            <v>D320</v>
          </cell>
          <cell r="G349">
            <v>1</v>
          </cell>
          <cell r="H349">
            <v>10</v>
          </cell>
          <cell r="I349" t="str">
            <v>R</v>
          </cell>
          <cell r="J349" t="str">
            <v>BLANTYRE</v>
          </cell>
          <cell r="K349">
            <v>9</v>
          </cell>
        </row>
        <row r="350">
          <cell r="A350" t="str">
            <v>RS 806</v>
          </cell>
          <cell r="B350">
            <v>628</v>
          </cell>
          <cell r="C350" t="str">
            <v>S</v>
          </cell>
          <cell r="D350" t="str">
            <v>F</v>
          </cell>
          <cell r="E350" t="str">
            <v>junction S139 - East Boundary Zomba</v>
          </cell>
          <cell r="F350" t="str">
            <v>D322</v>
          </cell>
          <cell r="G350">
            <v>1</v>
          </cell>
          <cell r="H350">
            <v>8</v>
          </cell>
          <cell r="I350" t="str">
            <v>R</v>
          </cell>
          <cell r="J350" t="str">
            <v>BLANTYRE</v>
          </cell>
          <cell r="K350">
            <v>9</v>
          </cell>
        </row>
        <row r="351">
          <cell r="A351" t="str">
            <v>RS 807</v>
          </cell>
          <cell r="B351">
            <v>629</v>
          </cell>
          <cell r="C351" t="str">
            <v>S</v>
          </cell>
          <cell r="D351" t="str">
            <v>F</v>
          </cell>
          <cell r="E351" t="str">
            <v>Chikombero (junction M1) - Machinjiri</v>
          </cell>
          <cell r="F351" t="str">
            <v>D326</v>
          </cell>
          <cell r="G351">
            <v>1</v>
          </cell>
          <cell r="H351">
            <v>5.8</v>
          </cell>
          <cell r="I351" t="str">
            <v>R</v>
          </cell>
          <cell r="J351" t="str">
            <v>BLANTYRE</v>
          </cell>
          <cell r="K351">
            <v>9</v>
          </cell>
          <cell r="L351" t="str">
            <v>Changed end &amp; length to remove bitumen section</v>
          </cell>
        </row>
        <row r="352">
          <cell r="A352" t="str">
            <v>RS 808</v>
          </cell>
          <cell r="B352">
            <v>630</v>
          </cell>
          <cell r="C352" t="str">
            <v>S</v>
          </cell>
          <cell r="D352" t="str">
            <v>F</v>
          </cell>
          <cell r="E352" t="str">
            <v>M1 junction - Near Chikwawa Boundary</v>
          </cell>
          <cell r="F352" t="str">
            <v>D328</v>
          </cell>
          <cell r="G352">
            <v>1</v>
          </cell>
          <cell r="H352">
            <v>10.5</v>
          </cell>
          <cell r="I352" t="str">
            <v>R</v>
          </cell>
          <cell r="J352" t="str">
            <v>BLANTYRE</v>
          </cell>
          <cell r="K352">
            <v>9</v>
          </cell>
          <cell r="L352" t="str">
            <v>Changed end &amp; length to remove bitumen section</v>
          </cell>
        </row>
        <row r="353">
          <cell r="A353" t="str">
            <v>RS 809</v>
          </cell>
          <cell r="B353">
            <v>631</v>
          </cell>
          <cell r="C353" t="str">
            <v>S</v>
          </cell>
          <cell r="D353" t="str">
            <v>F</v>
          </cell>
          <cell r="E353" t="str">
            <v>Chikwawa Boundary - junction S137</v>
          </cell>
          <cell r="F353" t="str">
            <v>D329</v>
          </cell>
          <cell r="G353">
            <v>1</v>
          </cell>
          <cell r="H353">
            <v>18</v>
          </cell>
          <cell r="I353" t="str">
            <v>H</v>
          </cell>
          <cell r="J353" t="str">
            <v>BLANTYRE</v>
          </cell>
          <cell r="K353">
            <v>9</v>
          </cell>
        </row>
        <row r="354">
          <cell r="A354" t="str">
            <v>RS 810</v>
          </cell>
          <cell r="B354">
            <v>632</v>
          </cell>
          <cell r="C354" t="str">
            <v>S</v>
          </cell>
          <cell r="D354" t="str">
            <v>F</v>
          </cell>
          <cell r="E354" t="str">
            <v>junction M1 - junction M2</v>
          </cell>
          <cell r="F354" t="str">
            <v>D330</v>
          </cell>
          <cell r="G354">
            <v>1</v>
          </cell>
          <cell r="H354">
            <v>7</v>
          </cell>
          <cell r="I354" t="str">
            <v>H</v>
          </cell>
          <cell r="J354" t="str">
            <v>BLANTYRE</v>
          </cell>
          <cell r="K354">
            <v>9</v>
          </cell>
        </row>
        <row r="355">
          <cell r="A355" t="str">
            <v>RS 811</v>
          </cell>
          <cell r="B355">
            <v>633</v>
          </cell>
          <cell r="C355" t="str">
            <v>S</v>
          </cell>
          <cell r="D355" t="str">
            <v>F</v>
          </cell>
          <cell r="E355" t="str">
            <v xml:space="preserve">Mbulumbudzi East - junction T407 </v>
          </cell>
          <cell r="F355" t="str">
            <v>D336</v>
          </cell>
          <cell r="G355">
            <v>1</v>
          </cell>
          <cell r="H355">
            <v>9</v>
          </cell>
          <cell r="I355" t="str">
            <v>R</v>
          </cell>
          <cell r="J355" t="str">
            <v>BLANTYRE</v>
          </cell>
          <cell r="K355">
            <v>9</v>
          </cell>
        </row>
        <row r="356">
          <cell r="A356" t="str">
            <v>RS 812</v>
          </cell>
          <cell r="B356">
            <v>634</v>
          </cell>
          <cell r="C356" t="str">
            <v>S</v>
          </cell>
          <cell r="D356" t="str">
            <v>F</v>
          </cell>
          <cell r="E356" t="str">
            <v>junction D336 - junction D341</v>
          </cell>
          <cell r="F356" t="str">
            <v>D338</v>
          </cell>
          <cell r="G356">
            <v>1</v>
          </cell>
          <cell r="H356">
            <v>12</v>
          </cell>
          <cell r="I356" t="str">
            <v>R</v>
          </cell>
          <cell r="J356" t="str">
            <v>CHIRADZULU</v>
          </cell>
          <cell r="K356">
            <v>9</v>
          </cell>
        </row>
        <row r="357">
          <cell r="A357" t="str">
            <v>RS 813</v>
          </cell>
          <cell r="B357">
            <v>635</v>
          </cell>
          <cell r="C357" t="str">
            <v>S</v>
          </cell>
          <cell r="D357" t="str">
            <v>F</v>
          </cell>
          <cell r="E357" t="str">
            <v>Chinkankheni East - Zomba Boundary</v>
          </cell>
          <cell r="F357" t="str">
            <v>D341</v>
          </cell>
          <cell r="G357">
            <v>1</v>
          </cell>
          <cell r="H357">
            <v>17.5</v>
          </cell>
          <cell r="I357" t="str">
            <v>F</v>
          </cell>
          <cell r="J357" t="str">
            <v>CHIRADZULU</v>
          </cell>
          <cell r="K357">
            <v>9</v>
          </cell>
        </row>
        <row r="358">
          <cell r="A358" t="str">
            <v>RS 814</v>
          </cell>
          <cell r="B358">
            <v>636</v>
          </cell>
          <cell r="C358" t="str">
            <v>S</v>
          </cell>
          <cell r="D358" t="str">
            <v>F</v>
          </cell>
          <cell r="E358" t="str">
            <v>junction T411 - junction T412</v>
          </cell>
          <cell r="F358" t="str">
            <v>D343</v>
          </cell>
          <cell r="G358">
            <v>1</v>
          </cell>
          <cell r="H358">
            <v>11.5</v>
          </cell>
          <cell r="I358" t="str">
            <v>K</v>
          </cell>
          <cell r="J358" t="str">
            <v>CHIRADZULU</v>
          </cell>
          <cell r="K358">
            <v>9</v>
          </cell>
        </row>
        <row r="359">
          <cell r="A359" t="str">
            <v>RS 815</v>
          </cell>
          <cell r="B359">
            <v>637</v>
          </cell>
          <cell r="C359" t="str">
            <v>S</v>
          </cell>
          <cell r="D359" t="str">
            <v>F</v>
          </cell>
          <cell r="E359" t="str">
            <v>junction M4 - South Thuchila River</v>
          </cell>
          <cell r="F359" t="str">
            <v>D345</v>
          </cell>
          <cell r="G359">
            <v>1</v>
          </cell>
          <cell r="H359">
            <v>18</v>
          </cell>
          <cell r="I359" t="str">
            <v>F</v>
          </cell>
          <cell r="J359" t="str">
            <v>MULANJE</v>
          </cell>
          <cell r="K359">
            <v>9</v>
          </cell>
        </row>
        <row r="360">
          <cell r="A360" t="str">
            <v>RS 816</v>
          </cell>
          <cell r="B360">
            <v>638</v>
          </cell>
          <cell r="C360" t="str">
            <v>S</v>
          </cell>
          <cell r="D360" t="str">
            <v>F</v>
          </cell>
          <cell r="E360" t="str">
            <v>junction S147 - Holo</v>
          </cell>
          <cell r="F360" t="str">
            <v>D364</v>
          </cell>
          <cell r="G360">
            <v>1</v>
          </cell>
          <cell r="H360">
            <v>11</v>
          </cell>
          <cell r="I360" t="str">
            <v>F</v>
          </cell>
          <cell r="J360" t="str">
            <v>MULANJE</v>
          </cell>
          <cell r="K360">
            <v>9</v>
          </cell>
        </row>
        <row r="361">
          <cell r="A361" t="str">
            <v>RS 817</v>
          </cell>
          <cell r="B361">
            <v>639</v>
          </cell>
          <cell r="C361" t="str">
            <v>S</v>
          </cell>
          <cell r="D361" t="str">
            <v>F</v>
          </cell>
          <cell r="E361" t="str">
            <v>Thuchila - junction T463</v>
          </cell>
          <cell r="F361" t="str">
            <v>D368</v>
          </cell>
          <cell r="G361">
            <v>1</v>
          </cell>
          <cell r="H361">
            <v>17</v>
          </cell>
          <cell r="I361" t="str">
            <v>F</v>
          </cell>
          <cell r="J361" t="str">
            <v>MULANJE</v>
          </cell>
          <cell r="K361">
            <v>9</v>
          </cell>
        </row>
        <row r="362">
          <cell r="A362" t="str">
            <v>RS 818</v>
          </cell>
          <cell r="B362">
            <v>640</v>
          </cell>
          <cell r="C362" t="str">
            <v>S</v>
          </cell>
          <cell r="D362" t="str">
            <v>F</v>
          </cell>
          <cell r="E362" t="str">
            <v>North Chilinga - South Singano</v>
          </cell>
          <cell r="F362" t="str">
            <v>D369</v>
          </cell>
          <cell r="G362">
            <v>1</v>
          </cell>
          <cell r="H362">
            <v>8</v>
          </cell>
          <cell r="I362" t="str">
            <v>F</v>
          </cell>
          <cell r="J362" t="str">
            <v>MULANJE</v>
          </cell>
          <cell r="K362">
            <v>9</v>
          </cell>
        </row>
        <row r="363">
          <cell r="A363" t="str">
            <v>RS 819</v>
          </cell>
          <cell r="B363">
            <v>641</v>
          </cell>
          <cell r="C363" t="str">
            <v>S</v>
          </cell>
          <cell r="D363" t="str">
            <v>F</v>
          </cell>
          <cell r="E363" t="str">
            <v>Luwanje - Mkoti</v>
          </cell>
          <cell r="F363" t="str">
            <v>D370</v>
          </cell>
          <cell r="G363">
            <v>1</v>
          </cell>
          <cell r="H363">
            <v>2.5</v>
          </cell>
          <cell r="I363" t="str">
            <v>F</v>
          </cell>
          <cell r="J363" t="str">
            <v>MULANJE</v>
          </cell>
          <cell r="K363">
            <v>9</v>
          </cell>
        </row>
        <row r="364">
          <cell r="A364" t="str">
            <v>RS 820</v>
          </cell>
          <cell r="B364">
            <v>642</v>
          </cell>
          <cell r="C364" t="str">
            <v>S</v>
          </cell>
          <cell r="D364" t="str">
            <v>F</v>
          </cell>
          <cell r="E364" t="str">
            <v>Mkoti - Msikawanjala</v>
          </cell>
          <cell r="F364" t="str">
            <v>D370</v>
          </cell>
          <cell r="G364">
            <v>2</v>
          </cell>
          <cell r="H364">
            <v>7.3</v>
          </cell>
          <cell r="I364" t="str">
            <v>F</v>
          </cell>
          <cell r="J364" t="str">
            <v>MULANJE</v>
          </cell>
          <cell r="K364">
            <v>9</v>
          </cell>
        </row>
        <row r="365">
          <cell r="A365" t="str">
            <v>RS 821</v>
          </cell>
          <cell r="B365">
            <v>643</v>
          </cell>
          <cell r="C365" t="str">
            <v>S</v>
          </cell>
          <cell r="D365" t="str">
            <v>F</v>
          </cell>
          <cell r="E365" t="str">
            <v xml:space="preserve">Nort West Mulanje - junction S149 </v>
          </cell>
          <cell r="F365" t="str">
            <v>D372</v>
          </cell>
          <cell r="G365">
            <v>1</v>
          </cell>
          <cell r="H365">
            <v>9</v>
          </cell>
          <cell r="I365" t="str">
            <v>F</v>
          </cell>
          <cell r="J365" t="str">
            <v>MULANJE</v>
          </cell>
          <cell r="K365">
            <v>9</v>
          </cell>
        </row>
        <row r="366">
          <cell r="A366" t="str">
            <v>RS 822</v>
          </cell>
          <cell r="B366">
            <v>644</v>
          </cell>
          <cell r="C366" t="str">
            <v>S</v>
          </cell>
          <cell r="D366" t="str">
            <v>F</v>
          </cell>
          <cell r="E366" t="str">
            <v>North West Mulanje - South Siyama</v>
          </cell>
          <cell r="F366" t="str">
            <v>D373</v>
          </cell>
          <cell r="G366">
            <v>1</v>
          </cell>
          <cell r="H366">
            <v>10</v>
          </cell>
          <cell r="I366" t="str">
            <v>F</v>
          </cell>
          <cell r="J366" t="str">
            <v>MULANJE</v>
          </cell>
          <cell r="K366">
            <v>9</v>
          </cell>
        </row>
        <row r="367">
          <cell r="A367" t="str">
            <v>RS 823</v>
          </cell>
          <cell r="B367">
            <v>645</v>
          </cell>
          <cell r="C367" t="str">
            <v>S</v>
          </cell>
          <cell r="D367" t="str">
            <v>F</v>
          </cell>
          <cell r="E367" t="str">
            <v>Changoima - West Mwanza Boundary</v>
          </cell>
          <cell r="F367" t="str">
            <v>D379</v>
          </cell>
          <cell r="G367">
            <v>1</v>
          </cell>
          <cell r="H367">
            <v>11</v>
          </cell>
          <cell r="I367" t="str">
            <v>F</v>
          </cell>
          <cell r="J367" t="str">
            <v>CHIKWAWA</v>
          </cell>
          <cell r="K367">
            <v>9</v>
          </cell>
        </row>
        <row r="368">
          <cell r="A368" t="str">
            <v>RS 824</v>
          </cell>
          <cell r="B368">
            <v>646</v>
          </cell>
          <cell r="C368" t="str">
            <v>S</v>
          </cell>
          <cell r="D368" t="str">
            <v>F</v>
          </cell>
          <cell r="E368" t="str">
            <v>Nkhongono - North Nkhongono</v>
          </cell>
          <cell r="F368" t="str">
            <v>D380</v>
          </cell>
          <cell r="G368">
            <v>1</v>
          </cell>
          <cell r="H368">
            <v>21</v>
          </cell>
          <cell r="I368" t="str">
            <v>F</v>
          </cell>
          <cell r="J368" t="str">
            <v>CHIKWAWA</v>
          </cell>
          <cell r="K368">
            <v>9</v>
          </cell>
        </row>
        <row r="369">
          <cell r="A369" t="str">
            <v>RS 825</v>
          </cell>
          <cell r="B369">
            <v>647</v>
          </cell>
          <cell r="C369" t="str">
            <v>S</v>
          </cell>
          <cell r="D369" t="str">
            <v>F</v>
          </cell>
          <cell r="E369" t="str">
            <v>Tomali - South East Phwazi</v>
          </cell>
          <cell r="F369" t="str">
            <v>D383</v>
          </cell>
          <cell r="G369">
            <v>1</v>
          </cell>
          <cell r="H369">
            <v>16</v>
          </cell>
          <cell r="I369" t="str">
            <v>F</v>
          </cell>
          <cell r="J369" t="str">
            <v>CHIKWAWA</v>
          </cell>
          <cell r="K369">
            <v>9</v>
          </cell>
        </row>
        <row r="370">
          <cell r="A370" t="str">
            <v>RS 826</v>
          </cell>
          <cell r="B370">
            <v>648</v>
          </cell>
          <cell r="C370" t="str">
            <v>S</v>
          </cell>
          <cell r="D370" t="str">
            <v>F</v>
          </cell>
          <cell r="E370" t="str">
            <v>North Goma - West M1</v>
          </cell>
          <cell r="F370" t="str">
            <v>D386</v>
          </cell>
          <cell r="G370">
            <v>1</v>
          </cell>
          <cell r="H370">
            <v>13</v>
          </cell>
          <cell r="I370" t="str">
            <v>F</v>
          </cell>
          <cell r="J370" t="str">
            <v>CHIKWAWA</v>
          </cell>
          <cell r="K370">
            <v>10</v>
          </cell>
        </row>
        <row r="371">
          <cell r="A371" t="str">
            <v>RS 666</v>
          </cell>
          <cell r="B371">
            <v>488</v>
          </cell>
          <cell r="C371" t="str">
            <v>C</v>
          </cell>
          <cell r="D371" t="str">
            <v>F</v>
          </cell>
          <cell r="E371" t="str">
            <v>Mbala - Diamphwe River</v>
          </cell>
          <cell r="F371" t="str">
            <v>UD</v>
          </cell>
          <cell r="G371">
            <v>3</v>
          </cell>
          <cell r="H371">
            <v>7.7</v>
          </cell>
          <cell r="I371" t="str">
            <v>FL</v>
          </cell>
          <cell r="J371" t="str">
            <v>DEDZA</v>
          </cell>
          <cell r="K371">
            <v>6</v>
          </cell>
        </row>
        <row r="372">
          <cell r="A372" t="str">
            <v>RS 833</v>
          </cell>
          <cell r="B372">
            <v>655</v>
          </cell>
          <cell r="C372" t="str">
            <v>S</v>
          </cell>
          <cell r="D372" t="str">
            <v>F</v>
          </cell>
          <cell r="E372" t="str">
            <v>Lunzu - North East Zomba Boundary</v>
          </cell>
          <cell r="F372" t="str">
            <v>UD</v>
          </cell>
          <cell r="G372">
            <v>6</v>
          </cell>
          <cell r="H372">
            <v>11</v>
          </cell>
          <cell r="I372" t="str">
            <v>R</v>
          </cell>
          <cell r="J372" t="str">
            <v>BLANTYRE</v>
          </cell>
          <cell r="K372">
            <v>9</v>
          </cell>
        </row>
        <row r="373">
          <cell r="A373" t="str">
            <v>RS 827</v>
          </cell>
          <cell r="B373">
            <v>649</v>
          </cell>
          <cell r="C373" t="str">
            <v>S</v>
          </cell>
          <cell r="D373" t="str">
            <v>F</v>
          </cell>
          <cell r="E373" t="str">
            <v>Mayaka - Mulanje Boundary</v>
          </cell>
          <cell r="F373" t="str">
            <v>UD/C</v>
          </cell>
          <cell r="G373">
            <v>1</v>
          </cell>
          <cell r="H373">
            <v>12</v>
          </cell>
          <cell r="I373" t="str">
            <v>FL</v>
          </cell>
          <cell r="J373" t="str">
            <v>ZOMBA</v>
          </cell>
          <cell r="K373">
            <v>9</v>
          </cell>
        </row>
        <row r="374">
          <cell r="A374" t="str">
            <v>RS 828</v>
          </cell>
          <cell r="B374">
            <v>650</v>
          </cell>
          <cell r="C374" t="str">
            <v>S</v>
          </cell>
          <cell r="D374" t="str">
            <v>F</v>
          </cell>
          <cell r="E374" t="str">
            <v>South West Singano - junction S144</v>
          </cell>
          <cell r="F374" t="str">
            <v>UD/D</v>
          </cell>
          <cell r="G374">
            <v>2</v>
          </cell>
          <cell r="H374">
            <v>12</v>
          </cell>
          <cell r="I374" t="str">
            <v>H</v>
          </cell>
          <cell r="J374" t="str">
            <v>PHALOMBE</v>
          </cell>
          <cell r="K374">
            <v>9</v>
          </cell>
        </row>
        <row r="375">
          <cell r="A375" t="str">
            <v>RS 829</v>
          </cell>
          <cell r="B375">
            <v>651</v>
          </cell>
          <cell r="C375" t="str">
            <v>S</v>
          </cell>
          <cell r="D375" t="str">
            <v>F</v>
          </cell>
          <cell r="E375" t="str">
            <v>South  Ngona - East S136</v>
          </cell>
          <cell r="F375" t="str">
            <v>UD/F</v>
          </cell>
          <cell r="G375">
            <v>3</v>
          </cell>
          <cell r="H375">
            <v>9</v>
          </cell>
          <cell r="I375" t="str">
            <v>H</v>
          </cell>
          <cell r="J375" t="str">
            <v>CHIKWAWA</v>
          </cell>
          <cell r="K375">
            <v>9</v>
          </cell>
        </row>
        <row r="376">
          <cell r="A376" t="str">
            <v>RS 830</v>
          </cell>
          <cell r="B376">
            <v>652</v>
          </cell>
          <cell r="C376" t="str">
            <v>S</v>
          </cell>
          <cell r="D376" t="str">
            <v>F</v>
          </cell>
          <cell r="E376" t="str">
            <v>North Gogomwa - junction T411</v>
          </cell>
          <cell r="F376" t="str">
            <v>UD/I</v>
          </cell>
          <cell r="G376">
            <v>4</v>
          </cell>
          <cell r="H376">
            <v>9</v>
          </cell>
          <cell r="I376" t="str">
            <v>H</v>
          </cell>
          <cell r="J376" t="str">
            <v>CHIRADZULU</v>
          </cell>
          <cell r="K376">
            <v>9</v>
          </cell>
        </row>
        <row r="377">
          <cell r="A377" t="str">
            <v>RS 831</v>
          </cell>
          <cell r="B377">
            <v>653</v>
          </cell>
          <cell r="C377" t="str">
            <v>S</v>
          </cell>
          <cell r="D377" t="str">
            <v>F</v>
          </cell>
          <cell r="E377" t="str">
            <v>Chirimba - mid junction between Chizolo and Limbe</v>
          </cell>
          <cell r="F377" t="str">
            <v>UD/I</v>
          </cell>
          <cell r="G377">
            <v>5</v>
          </cell>
          <cell r="H377">
            <v>7</v>
          </cell>
          <cell r="I377" t="str">
            <v>H</v>
          </cell>
          <cell r="J377" t="str">
            <v>BLANTYRE</v>
          </cell>
          <cell r="K377">
            <v>9</v>
          </cell>
        </row>
        <row r="378">
          <cell r="A378" t="str">
            <v>RS 521</v>
          </cell>
          <cell r="B378">
            <v>343</v>
          </cell>
          <cell r="C378" t="str">
            <v>N</v>
          </cell>
          <cell r="D378" t="str">
            <v>F</v>
          </cell>
          <cell r="E378" t="str">
            <v>Mdima - Mhlafuta</v>
          </cell>
          <cell r="F378" t="str">
            <v>UDX</v>
          </cell>
          <cell r="G378">
            <v>7</v>
          </cell>
          <cell r="H378">
            <v>4.4000000000000004</v>
          </cell>
          <cell r="I378" t="str">
            <v>FL</v>
          </cell>
          <cell r="J378" t="str">
            <v>MZIMBA</v>
          </cell>
          <cell r="K378">
            <v>4</v>
          </cell>
        </row>
        <row r="379">
          <cell r="A379" t="str">
            <v>RS 522</v>
          </cell>
          <cell r="B379">
            <v>344</v>
          </cell>
          <cell r="C379" t="str">
            <v>N</v>
          </cell>
          <cell r="D379" t="str">
            <v>F</v>
          </cell>
          <cell r="E379" t="str">
            <v>Malema - Kazguli village</v>
          </cell>
          <cell r="F379" t="str">
            <v>UDX</v>
          </cell>
          <cell r="G379">
            <v>8</v>
          </cell>
          <cell r="H379">
            <v>20.100000000000001</v>
          </cell>
          <cell r="I379" t="str">
            <v>R</v>
          </cell>
          <cell r="J379" t="str">
            <v>MZIMBA</v>
          </cell>
          <cell r="K379">
            <v>4</v>
          </cell>
        </row>
        <row r="380">
          <cell r="A380" t="str">
            <v>RS 523</v>
          </cell>
          <cell r="B380">
            <v>345</v>
          </cell>
          <cell r="C380" t="str">
            <v>N</v>
          </cell>
          <cell r="D380" t="str">
            <v>F</v>
          </cell>
          <cell r="E380" t="str">
            <v>Kasichi - Edingeni</v>
          </cell>
          <cell r="F380" t="str">
            <v>UDY</v>
          </cell>
          <cell r="G380">
            <v>11</v>
          </cell>
          <cell r="H380">
            <v>19.3</v>
          </cell>
          <cell r="I380" t="str">
            <v>FL</v>
          </cell>
          <cell r="J380" t="str">
            <v>MZIMBA</v>
          </cell>
          <cell r="K380">
            <v>4</v>
          </cell>
        </row>
        <row r="381">
          <cell r="A381" t="str">
            <v>RS 834</v>
          </cell>
          <cell r="B381">
            <v>656</v>
          </cell>
          <cell r="C381" t="str">
            <v>S</v>
          </cell>
          <cell r="D381" t="str">
            <v>F</v>
          </cell>
          <cell r="E381" t="str">
            <v>Mtengo Wambalame - Lunzu</v>
          </cell>
          <cell r="F381" t="str">
            <v>IB2</v>
          </cell>
          <cell r="G381">
            <v>1</v>
          </cell>
          <cell r="H381">
            <v>12</v>
          </cell>
          <cell r="I381" t="str">
            <v>R</v>
          </cell>
          <cell r="J381" t="str">
            <v>BLANTYRE</v>
          </cell>
          <cell r="K381">
            <v>9</v>
          </cell>
        </row>
        <row r="382">
          <cell r="A382" t="str">
            <v>RS 520</v>
          </cell>
          <cell r="B382">
            <v>342</v>
          </cell>
          <cell r="C382" t="str">
            <v>N</v>
          </cell>
          <cell r="D382" t="str">
            <v>F</v>
          </cell>
          <cell r="E382" t="str">
            <v>Katoto Admarc - Sibande - junction M1</v>
          </cell>
          <cell r="F382" t="str">
            <v>PR11</v>
          </cell>
          <cell r="G382">
            <v>1</v>
          </cell>
          <cell r="H382">
            <v>25.1</v>
          </cell>
          <cell r="I382" t="str">
            <v>R</v>
          </cell>
          <cell r="J382" t="str">
            <v>MZIMBA</v>
          </cell>
          <cell r="K382">
            <v>3</v>
          </cell>
        </row>
        <row r="383">
          <cell r="A383" t="str">
            <v>RS 671</v>
          </cell>
          <cell r="B383">
            <v>493</v>
          </cell>
          <cell r="C383" t="str">
            <v>C</v>
          </cell>
          <cell r="D383" t="str">
            <v>F</v>
          </cell>
          <cell r="E383" t="str">
            <v>North Ngodzi River - Lake Malawi</v>
          </cell>
          <cell r="F383" t="str">
            <v>PR58</v>
          </cell>
          <cell r="G383">
            <v>1</v>
          </cell>
          <cell r="H383">
            <v>8</v>
          </cell>
          <cell r="I383" t="str">
            <v>F</v>
          </cell>
          <cell r="J383" t="str">
            <v>SALIMA</v>
          </cell>
          <cell r="K383">
            <v>7</v>
          </cell>
        </row>
        <row r="384">
          <cell r="A384" t="str">
            <v>RS 672</v>
          </cell>
          <cell r="B384">
            <v>494</v>
          </cell>
          <cell r="C384" t="str">
            <v>C</v>
          </cell>
          <cell r="D384" t="str">
            <v>F</v>
          </cell>
          <cell r="E384" t="str">
            <v>junction T357 - West Chelani</v>
          </cell>
          <cell r="F384" t="str">
            <v>PR92</v>
          </cell>
          <cell r="G384">
            <v>1</v>
          </cell>
          <cell r="H384">
            <v>11.5</v>
          </cell>
          <cell r="I384" t="str">
            <v>F</v>
          </cell>
          <cell r="J384" t="str">
            <v>SALMA</v>
          </cell>
          <cell r="K384">
            <v>7</v>
          </cell>
        </row>
        <row r="385">
          <cell r="A385" t="str">
            <v>RS 672</v>
          </cell>
          <cell r="B385">
            <v>494</v>
          </cell>
          <cell r="C385" t="str">
            <v>C</v>
          </cell>
          <cell r="D385" t="str">
            <v>F</v>
          </cell>
          <cell r="E385" t="str">
            <v>junction T357 - West Chelani</v>
          </cell>
          <cell r="F385" t="str">
            <v>PR92</v>
          </cell>
          <cell r="G385">
            <v>1</v>
          </cell>
          <cell r="H385">
            <v>11.5</v>
          </cell>
          <cell r="I385" t="str">
            <v>F</v>
          </cell>
          <cell r="J385" t="str">
            <v>SALMA</v>
          </cell>
          <cell r="K385">
            <v>7</v>
          </cell>
        </row>
        <row r="386">
          <cell r="A386" t="str">
            <v>Count</v>
          </cell>
          <cell r="B386">
            <v>382</v>
          </cell>
          <cell r="C386">
            <v>0</v>
          </cell>
          <cell r="D386">
            <v>0</v>
          </cell>
          <cell r="E386">
            <v>0</v>
          </cell>
          <cell r="F386" t="str">
            <v>Total length</v>
          </cell>
          <cell r="G386">
            <v>0</v>
          </cell>
          <cell r="H386">
            <v>4489.2000000000016</v>
          </cell>
          <cell r="I386">
            <v>0</v>
          </cell>
          <cell r="J386" t="str">
            <v>km</v>
          </cell>
        </row>
      </sheetData>
      <sheetData sheetId="1" refreshError="1">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Trrrain</v>
          </cell>
          <cell r="J2" t="str">
            <v>District</v>
          </cell>
          <cell r="K2" t="str">
            <v>Map sheet No.</v>
          </cell>
          <cell r="L2" t="str">
            <v>Comments</v>
          </cell>
        </row>
        <row r="3">
          <cell r="A3" t="str">
            <v>RS 317</v>
          </cell>
          <cell r="B3">
            <v>139</v>
          </cell>
          <cell r="C3" t="str">
            <v>S</v>
          </cell>
          <cell r="D3" t="str">
            <v>T</v>
          </cell>
          <cell r="E3" t="str">
            <v>Bangula - Tengani</v>
          </cell>
          <cell r="F3" t="str">
            <v>M01</v>
          </cell>
          <cell r="G3">
            <v>53</v>
          </cell>
          <cell r="H3">
            <v>21.6</v>
          </cell>
          <cell r="I3" t="str">
            <v>F</v>
          </cell>
          <cell r="J3" t="str">
            <v>NSANJE</v>
          </cell>
          <cell r="K3">
            <v>10</v>
          </cell>
          <cell r="L3" t="str">
            <v>Part of RS1</v>
          </cell>
        </row>
        <row r="4">
          <cell r="A4" t="str">
            <v>RS 318</v>
          </cell>
          <cell r="B4">
            <v>140</v>
          </cell>
          <cell r="C4" t="str">
            <v>S</v>
          </cell>
          <cell r="D4" t="str">
            <v>T</v>
          </cell>
          <cell r="E4" t="str">
            <v>Tengani - Chigumukire</v>
          </cell>
          <cell r="F4" t="str">
            <v>M01</v>
          </cell>
          <cell r="G4">
            <v>54</v>
          </cell>
          <cell r="H4">
            <v>11.2</v>
          </cell>
          <cell r="I4" t="str">
            <v>F</v>
          </cell>
          <cell r="J4" t="str">
            <v>NSANJE</v>
          </cell>
          <cell r="K4">
            <v>10</v>
          </cell>
          <cell r="L4" t="str">
            <v>Part of RS1</v>
          </cell>
        </row>
        <row r="5">
          <cell r="A5" t="str">
            <v>RS 320</v>
          </cell>
          <cell r="B5">
            <v>142</v>
          </cell>
          <cell r="C5" t="str">
            <v>S</v>
          </cell>
          <cell r="D5" t="str">
            <v>T</v>
          </cell>
          <cell r="E5" t="str">
            <v>Chigumukire - Lundu</v>
          </cell>
          <cell r="F5" t="str">
            <v>M01</v>
          </cell>
          <cell r="G5">
            <v>55</v>
          </cell>
          <cell r="H5">
            <v>14</v>
          </cell>
          <cell r="I5" t="str">
            <v>F</v>
          </cell>
          <cell r="J5" t="str">
            <v>NSANJE</v>
          </cell>
          <cell r="K5">
            <v>10</v>
          </cell>
          <cell r="L5">
            <v>0</v>
          </cell>
        </row>
        <row r="6">
          <cell r="A6" t="str">
            <v>RS 314</v>
          </cell>
          <cell r="B6">
            <v>136</v>
          </cell>
          <cell r="C6" t="str">
            <v>S</v>
          </cell>
          <cell r="D6" t="str">
            <v>T</v>
          </cell>
          <cell r="E6" t="str">
            <v>Lundu - Nsanje Marka</v>
          </cell>
          <cell r="F6" t="str">
            <v>M01</v>
          </cell>
          <cell r="G6">
            <v>56</v>
          </cell>
          <cell r="H6">
            <v>28</v>
          </cell>
          <cell r="I6" t="str">
            <v>F</v>
          </cell>
          <cell r="J6" t="str">
            <v>NSANJE</v>
          </cell>
          <cell r="K6">
            <v>10</v>
          </cell>
          <cell r="L6">
            <v>0</v>
          </cell>
        </row>
        <row r="7">
          <cell r="A7" t="str">
            <v>RS 327</v>
          </cell>
          <cell r="B7">
            <v>149</v>
          </cell>
          <cell r="C7" t="str">
            <v>S</v>
          </cell>
          <cell r="D7" t="str">
            <v>T</v>
          </cell>
          <cell r="E7" t="str">
            <v>Mbalula - Chowe</v>
          </cell>
          <cell r="F7" t="str">
            <v>M03</v>
          </cell>
          <cell r="G7">
            <v>16</v>
          </cell>
          <cell r="H7">
            <v>7.2</v>
          </cell>
          <cell r="I7" t="str">
            <v>H</v>
          </cell>
          <cell r="J7" t="str">
            <v>MANGOCHI</v>
          </cell>
          <cell r="K7">
            <v>8</v>
          </cell>
          <cell r="L7">
            <v>0</v>
          </cell>
        </row>
        <row r="8">
          <cell r="A8" t="str">
            <v>RS 325</v>
          </cell>
          <cell r="B8">
            <v>147</v>
          </cell>
          <cell r="C8" t="str">
            <v>S</v>
          </cell>
          <cell r="D8" t="str">
            <v>T</v>
          </cell>
          <cell r="E8" t="str">
            <v>Matola - Idulusi</v>
          </cell>
          <cell r="F8" t="str">
            <v>M03</v>
          </cell>
          <cell r="G8">
            <v>18</v>
          </cell>
          <cell r="H8">
            <v>4.2</v>
          </cell>
          <cell r="I8" t="str">
            <v>H</v>
          </cell>
          <cell r="J8" t="str">
            <v>MANGOCHI</v>
          </cell>
          <cell r="K8">
            <v>8</v>
          </cell>
          <cell r="L8">
            <v>0</v>
          </cell>
        </row>
        <row r="9">
          <cell r="A9" t="str">
            <v>RS 328</v>
          </cell>
          <cell r="B9">
            <v>150</v>
          </cell>
          <cell r="C9" t="str">
            <v>S</v>
          </cell>
          <cell r="D9" t="str">
            <v>T</v>
          </cell>
          <cell r="E9" t="str">
            <v>Idulusi - Namwera</v>
          </cell>
          <cell r="F9" t="str">
            <v>M03</v>
          </cell>
          <cell r="G9">
            <v>19</v>
          </cell>
          <cell r="H9">
            <v>12.7</v>
          </cell>
          <cell r="I9" t="str">
            <v>R</v>
          </cell>
          <cell r="J9" t="str">
            <v>MANGOCHI</v>
          </cell>
          <cell r="K9">
            <v>7</v>
          </cell>
          <cell r="L9">
            <v>0</v>
          </cell>
        </row>
        <row r="10">
          <cell r="A10" t="str">
            <v>RS 323</v>
          </cell>
          <cell r="B10">
            <v>145</v>
          </cell>
          <cell r="C10" t="str">
            <v>S</v>
          </cell>
          <cell r="D10" t="str">
            <v>T</v>
          </cell>
          <cell r="E10" t="str">
            <v>Namwera - Chiponde</v>
          </cell>
          <cell r="F10" t="str">
            <v>M03</v>
          </cell>
          <cell r="G10">
            <v>20</v>
          </cell>
          <cell r="H10">
            <v>12.9</v>
          </cell>
          <cell r="I10" t="str">
            <v>R</v>
          </cell>
          <cell r="J10" t="str">
            <v>MANGOCHI</v>
          </cell>
          <cell r="K10">
            <v>7</v>
          </cell>
          <cell r="L10">
            <v>0</v>
          </cell>
        </row>
        <row r="11">
          <cell r="A11" t="str">
            <v>RS 329</v>
          </cell>
          <cell r="B11">
            <v>151</v>
          </cell>
          <cell r="C11" t="str">
            <v>S</v>
          </cell>
          <cell r="D11" t="str">
            <v>T</v>
          </cell>
          <cell r="E11" t="str">
            <v>Mikolongwe - Losa</v>
          </cell>
          <cell r="F11" t="str">
            <v>M04</v>
          </cell>
          <cell r="G11">
            <v>3</v>
          </cell>
          <cell r="H11">
            <v>13.1</v>
          </cell>
          <cell r="I11" t="str">
            <v>R</v>
          </cell>
          <cell r="J11" t="str">
            <v>CHIRADZULU</v>
          </cell>
          <cell r="K11">
            <v>9</v>
          </cell>
          <cell r="L11">
            <v>0</v>
          </cell>
        </row>
        <row r="12">
          <cell r="A12" t="str">
            <v>RS 758</v>
          </cell>
          <cell r="B12">
            <v>580</v>
          </cell>
          <cell r="C12" t="str">
            <v>S</v>
          </cell>
          <cell r="D12" t="str">
            <v>T</v>
          </cell>
          <cell r="E12" t="str">
            <v>Losa - Thuchila River Bridge</v>
          </cell>
          <cell r="F12" t="str">
            <v>M04</v>
          </cell>
          <cell r="G12">
            <v>4</v>
          </cell>
          <cell r="H12">
            <v>8.6999999999999993</v>
          </cell>
          <cell r="I12" t="str">
            <v>F</v>
          </cell>
          <cell r="J12" t="str">
            <v>MULANJE</v>
          </cell>
          <cell r="K12">
            <v>9</v>
          </cell>
          <cell r="L12" t="str">
            <v>Changed designation from T413  to M04</v>
          </cell>
        </row>
        <row r="13">
          <cell r="A13" t="str">
            <v>RS 838</v>
          </cell>
          <cell r="B13" t="str">
            <v>n.a.</v>
          </cell>
          <cell r="C13" t="str">
            <v>S</v>
          </cell>
          <cell r="D13" t="str">
            <v>T</v>
          </cell>
          <cell r="E13" t="str">
            <v>Thuchila River Bridge - Luwanje T.C.</v>
          </cell>
          <cell r="F13" t="str">
            <v>M04</v>
          </cell>
          <cell r="G13">
            <v>5</v>
          </cell>
          <cell r="H13">
            <v>6.9</v>
          </cell>
          <cell r="I13" t="str">
            <v>R</v>
          </cell>
          <cell r="J13" t="str">
            <v>MULANJE</v>
          </cell>
          <cell r="K13">
            <v>9</v>
          </cell>
          <cell r="L13" t="str">
            <v xml:space="preserve">New section part of RS 330 </v>
          </cell>
        </row>
        <row r="14">
          <cell r="A14" t="str">
            <v>RS 215</v>
          </cell>
          <cell r="B14">
            <v>37</v>
          </cell>
          <cell r="C14" t="str">
            <v>C</v>
          </cell>
          <cell r="D14" t="str">
            <v>T</v>
          </cell>
          <cell r="E14" t="str">
            <v>Zowonela - Mbobo</v>
          </cell>
          <cell r="F14" t="str">
            <v>M07</v>
          </cell>
          <cell r="G14">
            <v>1</v>
          </cell>
          <cell r="H14">
            <v>12.2</v>
          </cell>
          <cell r="I14" t="str">
            <v>L</v>
          </cell>
          <cell r="J14" t="str">
            <v>NTCHISI</v>
          </cell>
          <cell r="K14">
            <v>5</v>
          </cell>
          <cell r="L14">
            <v>0</v>
          </cell>
        </row>
        <row r="15">
          <cell r="A15" t="str">
            <v>RS 209</v>
          </cell>
          <cell r="B15">
            <v>31</v>
          </cell>
          <cell r="C15" t="str">
            <v>C</v>
          </cell>
          <cell r="D15" t="str">
            <v>T</v>
          </cell>
          <cell r="E15" t="str">
            <v>Mpala T.C. - Zowonela</v>
          </cell>
          <cell r="F15" t="str">
            <v>M07</v>
          </cell>
          <cell r="G15">
            <v>2</v>
          </cell>
          <cell r="H15">
            <v>9.8000000000000007</v>
          </cell>
          <cell r="I15" t="str">
            <v>R</v>
          </cell>
          <cell r="J15" t="str">
            <v>NTCHISI</v>
          </cell>
          <cell r="K15">
            <v>5</v>
          </cell>
          <cell r="L15">
            <v>0</v>
          </cell>
        </row>
        <row r="16">
          <cell r="A16" t="str">
            <v>RS 214</v>
          </cell>
          <cell r="B16">
            <v>36</v>
          </cell>
          <cell r="C16" t="str">
            <v>C</v>
          </cell>
          <cell r="D16" t="str">
            <v>T</v>
          </cell>
          <cell r="E16" t="str">
            <v>Mpala T.C. - Ntchisi</v>
          </cell>
          <cell r="F16" t="str">
            <v>M07</v>
          </cell>
          <cell r="G16">
            <v>3</v>
          </cell>
          <cell r="H16">
            <v>12.9</v>
          </cell>
          <cell r="I16" t="str">
            <v>R</v>
          </cell>
          <cell r="J16" t="str">
            <v>NTCHISI</v>
          </cell>
          <cell r="K16">
            <v>5</v>
          </cell>
          <cell r="L16">
            <v>0</v>
          </cell>
        </row>
        <row r="17">
          <cell r="A17" t="str">
            <v>RS 208</v>
          </cell>
          <cell r="B17">
            <v>30</v>
          </cell>
          <cell r="C17" t="str">
            <v>C</v>
          </cell>
          <cell r="D17" t="str">
            <v>T</v>
          </cell>
          <cell r="E17" t="str">
            <v>Nchisi - Km17.45</v>
          </cell>
          <cell r="F17" t="str">
            <v>M07</v>
          </cell>
          <cell r="G17">
            <v>4</v>
          </cell>
          <cell r="H17">
            <v>1.6</v>
          </cell>
          <cell r="I17" t="str">
            <v>R</v>
          </cell>
          <cell r="J17" t="str">
            <v>NTCHISI</v>
          </cell>
          <cell r="K17">
            <v>5</v>
          </cell>
          <cell r="L17">
            <v>0</v>
          </cell>
        </row>
        <row r="18">
          <cell r="A18" t="str">
            <v>RS 211</v>
          </cell>
          <cell r="B18">
            <v>33</v>
          </cell>
          <cell r="C18" t="str">
            <v>C</v>
          </cell>
          <cell r="D18" t="str">
            <v>T</v>
          </cell>
          <cell r="E18" t="str">
            <v>Km17.45 - Mbonekela</v>
          </cell>
          <cell r="F18" t="str">
            <v>M07</v>
          </cell>
          <cell r="G18">
            <v>5</v>
          </cell>
          <cell r="H18">
            <v>17.399999999999999</v>
          </cell>
          <cell r="I18" t="str">
            <v>R</v>
          </cell>
          <cell r="J18" t="str">
            <v>NTCHISI</v>
          </cell>
          <cell r="K18">
            <v>5</v>
          </cell>
          <cell r="L18">
            <v>0</v>
          </cell>
        </row>
        <row r="19">
          <cell r="A19" t="str">
            <v>RS 212</v>
          </cell>
          <cell r="B19">
            <v>34</v>
          </cell>
          <cell r="C19" t="str">
            <v>C</v>
          </cell>
          <cell r="D19" t="str">
            <v>T</v>
          </cell>
          <cell r="E19" t="str">
            <v>Mwangala - Dzaleka</v>
          </cell>
          <cell r="F19" t="str">
            <v>M07</v>
          </cell>
          <cell r="G19">
            <v>6</v>
          </cell>
          <cell r="H19">
            <v>25.4</v>
          </cell>
          <cell r="I19" t="str">
            <v>R</v>
          </cell>
          <cell r="J19" t="str">
            <v>DOWA</v>
          </cell>
          <cell r="K19" t="str">
            <v>5,6</v>
          </cell>
          <cell r="L19">
            <v>0</v>
          </cell>
        </row>
        <row r="20">
          <cell r="A20" t="str">
            <v>RS 210</v>
          </cell>
          <cell r="B20">
            <v>32</v>
          </cell>
          <cell r="C20" t="str">
            <v>C</v>
          </cell>
          <cell r="D20" t="str">
            <v>T</v>
          </cell>
          <cell r="E20" t="str">
            <v>Dzaleka - Zidunge</v>
          </cell>
          <cell r="F20" t="str">
            <v>M07</v>
          </cell>
          <cell r="G20">
            <v>7</v>
          </cell>
          <cell r="H20">
            <v>5.2</v>
          </cell>
          <cell r="I20" t="str">
            <v>R</v>
          </cell>
          <cell r="J20" t="str">
            <v>DOWA</v>
          </cell>
          <cell r="K20">
            <v>5</v>
          </cell>
          <cell r="L20">
            <v>0</v>
          </cell>
        </row>
        <row r="21">
          <cell r="A21" t="str">
            <v>RS 213</v>
          </cell>
          <cell r="B21">
            <v>35</v>
          </cell>
          <cell r="C21" t="str">
            <v>C</v>
          </cell>
          <cell r="D21" t="str">
            <v>T</v>
          </cell>
          <cell r="E21" t="str">
            <v>Zidunge - Othambwe</v>
          </cell>
          <cell r="F21" t="str">
            <v>M07</v>
          </cell>
          <cell r="G21">
            <v>8</v>
          </cell>
          <cell r="H21">
            <v>7.9</v>
          </cell>
          <cell r="I21" t="str">
            <v>F</v>
          </cell>
          <cell r="J21" t="str">
            <v>DOWA</v>
          </cell>
          <cell r="K21">
            <v>6</v>
          </cell>
          <cell r="L21">
            <v>0</v>
          </cell>
        </row>
        <row r="22">
          <cell r="A22" t="str">
            <v>RS 847</v>
          </cell>
          <cell r="B22" t="str">
            <v>n.a.</v>
          </cell>
          <cell r="C22" t="str">
            <v>N</v>
          </cell>
          <cell r="D22" t="str">
            <v>T</v>
          </cell>
          <cell r="E22" t="str">
            <v>Mkoma (Tanzania border) - Chitipa</v>
          </cell>
          <cell r="F22" t="str">
            <v>M09</v>
          </cell>
          <cell r="G22">
            <v>1</v>
          </cell>
          <cell r="H22">
            <v>44.5</v>
          </cell>
          <cell r="I22" t="str">
            <v>R</v>
          </cell>
          <cell r="J22" t="str">
            <v>CHITIPA</v>
          </cell>
          <cell r="K22">
            <v>1</v>
          </cell>
          <cell r="L22" t="str">
            <v>New section part of origional RS 179</v>
          </cell>
        </row>
        <row r="23">
          <cell r="A23" t="str">
            <v>RS 848</v>
          </cell>
          <cell r="B23" t="str">
            <v>n.a.</v>
          </cell>
          <cell r="C23" t="str">
            <v>N</v>
          </cell>
          <cell r="D23" t="str">
            <v>T</v>
          </cell>
          <cell r="E23" t="str">
            <v>Chitipa - Chelinda T/off</v>
          </cell>
          <cell r="F23" t="str">
            <v>M09</v>
          </cell>
          <cell r="G23">
            <v>2</v>
          </cell>
          <cell r="H23">
            <v>166.8</v>
          </cell>
          <cell r="I23" t="str">
            <v>R</v>
          </cell>
          <cell r="J23" t="str">
            <v>CHITIPA</v>
          </cell>
          <cell r="K23">
            <v>1</v>
          </cell>
          <cell r="L23" t="str">
            <v>New section part of origional RS 179</v>
          </cell>
        </row>
        <row r="24">
          <cell r="A24" t="str">
            <v>RS 181</v>
          </cell>
          <cell r="B24">
            <v>3</v>
          </cell>
          <cell r="C24" t="str">
            <v>N</v>
          </cell>
          <cell r="D24" t="str">
            <v>T</v>
          </cell>
          <cell r="E24" t="str">
            <v>Chelinda T/off - Chitanga</v>
          </cell>
          <cell r="F24" t="str">
            <v>M09</v>
          </cell>
          <cell r="G24">
            <v>3</v>
          </cell>
          <cell r="H24">
            <v>62.8</v>
          </cell>
          <cell r="I24" t="str">
            <v>R</v>
          </cell>
          <cell r="J24" t="str">
            <v>RUMPHI</v>
          </cell>
          <cell r="K24" t="str">
            <v>2,3</v>
          </cell>
          <cell r="L24" t="str">
            <v>End point altered from Mphangara Stream to Chatanga</v>
          </cell>
        </row>
        <row r="25">
          <cell r="A25" t="str">
            <v>RS 182</v>
          </cell>
          <cell r="B25">
            <v>4</v>
          </cell>
          <cell r="C25" t="str">
            <v>N</v>
          </cell>
          <cell r="D25" t="str">
            <v>T</v>
          </cell>
          <cell r="E25" t="str">
            <v>Mphangara Stream-Bow-Emcisweni-Kamchocho-Chitapa</v>
          </cell>
          <cell r="F25" t="str">
            <v>M09</v>
          </cell>
          <cell r="G25">
            <v>4</v>
          </cell>
          <cell r="H25">
            <v>95</v>
          </cell>
          <cell r="I25" t="str">
            <v>R</v>
          </cell>
          <cell r="J25" t="str">
            <v>MZIMBA</v>
          </cell>
          <cell r="K25" t="str">
            <v>3,4</v>
          </cell>
          <cell r="L25">
            <v>0</v>
          </cell>
        </row>
        <row r="26">
          <cell r="A26" t="str">
            <v>RS 180</v>
          </cell>
          <cell r="B26">
            <v>2</v>
          </cell>
          <cell r="C26" t="str">
            <v>N</v>
          </cell>
          <cell r="D26" t="str">
            <v>T</v>
          </cell>
          <cell r="E26" t="str">
            <v>Chitapa - Majighasawa</v>
          </cell>
          <cell r="F26" t="str">
            <v>M09</v>
          </cell>
          <cell r="G26">
            <v>5</v>
          </cell>
          <cell r="H26">
            <v>31.8</v>
          </cell>
          <cell r="I26" t="str">
            <v>R</v>
          </cell>
          <cell r="J26" t="str">
            <v>MZIMBA</v>
          </cell>
          <cell r="K26" t="str">
            <v>3,4</v>
          </cell>
          <cell r="L26">
            <v>0</v>
          </cell>
        </row>
        <row r="27">
          <cell r="A27" t="str">
            <v>RS 849</v>
          </cell>
          <cell r="B27" t="str">
            <v>n.a.</v>
          </cell>
          <cell r="C27" t="str">
            <v>N</v>
          </cell>
          <cell r="D27" t="str">
            <v>T</v>
          </cell>
          <cell r="E27" t="str">
            <v>Chitanga - Mphangara Stream</v>
          </cell>
          <cell r="F27" t="str">
            <v>M09</v>
          </cell>
          <cell r="G27">
            <v>6</v>
          </cell>
          <cell r="H27">
            <v>21.2</v>
          </cell>
          <cell r="I27">
            <v>3</v>
          </cell>
          <cell r="J27" t="str">
            <v>MZIMBA</v>
          </cell>
          <cell r="K27">
            <v>3</v>
          </cell>
          <cell r="L27" t="str">
            <v>New section part of origional RS 181</v>
          </cell>
        </row>
        <row r="28">
          <cell r="A28" t="str">
            <v>RS 183</v>
          </cell>
          <cell r="B28">
            <v>5</v>
          </cell>
          <cell r="C28" t="str">
            <v>N</v>
          </cell>
          <cell r="D28" t="str">
            <v>T</v>
          </cell>
          <cell r="E28" t="str">
            <v>Chiweta - Malongowe River</v>
          </cell>
          <cell r="F28" t="str">
            <v>M11</v>
          </cell>
          <cell r="G28">
            <v>1</v>
          </cell>
          <cell r="H28">
            <v>33.200000000000003</v>
          </cell>
          <cell r="I28" t="str">
            <v>R</v>
          </cell>
          <cell r="J28" t="str">
            <v>RUMPHI</v>
          </cell>
          <cell r="K28" t="str">
            <v>2,3</v>
          </cell>
          <cell r="L28">
            <v>0</v>
          </cell>
        </row>
        <row r="29">
          <cell r="A29" t="str">
            <v>RS 184</v>
          </cell>
          <cell r="B29">
            <v>6</v>
          </cell>
          <cell r="C29" t="str">
            <v>N</v>
          </cell>
          <cell r="D29" t="str">
            <v>T</v>
          </cell>
          <cell r="E29" t="str">
            <v>Malongowe River - Usisya - Timbiri</v>
          </cell>
          <cell r="F29" t="str">
            <v>M11</v>
          </cell>
          <cell r="G29">
            <v>2</v>
          </cell>
          <cell r="H29">
            <v>63</v>
          </cell>
          <cell r="I29" t="str">
            <v>R</v>
          </cell>
          <cell r="J29" t="str">
            <v>MZIMBA</v>
          </cell>
          <cell r="K29">
            <v>3</v>
          </cell>
          <cell r="L29">
            <v>0</v>
          </cell>
        </row>
        <row r="30">
          <cell r="A30" t="str">
            <v>RS 220</v>
          </cell>
          <cell r="B30">
            <v>42</v>
          </cell>
          <cell r="C30" t="str">
            <v>C</v>
          </cell>
          <cell r="D30" t="str">
            <v>T</v>
          </cell>
          <cell r="E30" t="str">
            <v>Dzaleka - Dowa</v>
          </cell>
          <cell r="F30" t="str">
            <v>M16</v>
          </cell>
          <cell r="G30">
            <v>1</v>
          </cell>
          <cell r="H30">
            <v>7.4</v>
          </cell>
          <cell r="I30" t="str">
            <v>R</v>
          </cell>
          <cell r="J30" t="str">
            <v>DOWA</v>
          </cell>
          <cell r="K30">
            <v>6</v>
          </cell>
          <cell r="L30">
            <v>0</v>
          </cell>
        </row>
        <row r="31">
          <cell r="A31" t="str">
            <v>RS 219</v>
          </cell>
          <cell r="B31">
            <v>41</v>
          </cell>
          <cell r="C31" t="str">
            <v>C</v>
          </cell>
          <cell r="D31" t="str">
            <v>T</v>
          </cell>
          <cell r="E31" t="str">
            <v>Dowa - Chezi</v>
          </cell>
          <cell r="F31" t="str">
            <v>M16</v>
          </cell>
          <cell r="G31">
            <v>2</v>
          </cell>
          <cell r="H31">
            <v>16.600000000000001</v>
          </cell>
          <cell r="I31" t="str">
            <v>H</v>
          </cell>
          <cell r="J31" t="str">
            <v>DOWA</v>
          </cell>
          <cell r="K31">
            <v>6</v>
          </cell>
          <cell r="L31">
            <v>0</v>
          </cell>
        </row>
        <row r="32">
          <cell r="A32" t="str">
            <v>RS 049</v>
          </cell>
          <cell r="B32">
            <v>49</v>
          </cell>
          <cell r="C32" t="str">
            <v>C</v>
          </cell>
          <cell r="D32" t="str">
            <v>T</v>
          </cell>
          <cell r="E32" t="str">
            <v>Nkhota-kota - Malenga</v>
          </cell>
          <cell r="F32" t="str">
            <v>M18</v>
          </cell>
          <cell r="G32">
            <v>1</v>
          </cell>
          <cell r="H32">
            <v>5.6</v>
          </cell>
          <cell r="I32" t="str">
            <v>F</v>
          </cell>
          <cell r="J32" t="str">
            <v>NKHOTA KOTA</v>
          </cell>
          <cell r="K32">
            <v>5</v>
          </cell>
          <cell r="L32" t="str">
            <v>Changed designation from M5 to M18</v>
          </cell>
        </row>
        <row r="33">
          <cell r="A33" t="str">
            <v>RS 224</v>
          </cell>
          <cell r="B33">
            <v>46</v>
          </cell>
          <cell r="C33" t="str">
            <v>C</v>
          </cell>
          <cell r="D33" t="str">
            <v>T</v>
          </cell>
          <cell r="E33" t="str">
            <v>Malenga - Nkhotakota Game Reserve</v>
          </cell>
          <cell r="F33" t="str">
            <v>M18</v>
          </cell>
          <cell r="G33">
            <v>2</v>
          </cell>
          <cell r="H33">
            <v>16.100000000000001</v>
          </cell>
          <cell r="I33" t="str">
            <v>F</v>
          </cell>
          <cell r="J33" t="str">
            <v>NKHOTA KOTA</v>
          </cell>
          <cell r="K33">
            <v>5</v>
          </cell>
          <cell r="L33">
            <v>0</v>
          </cell>
        </row>
        <row r="34">
          <cell r="A34" t="str">
            <v>RS 222</v>
          </cell>
          <cell r="B34">
            <v>44</v>
          </cell>
          <cell r="C34" t="str">
            <v>C</v>
          </cell>
          <cell r="D34" t="str">
            <v>T</v>
          </cell>
          <cell r="E34" t="str">
            <v>Nkhotakota Game Reserve - Mbobo</v>
          </cell>
          <cell r="F34" t="str">
            <v>M18</v>
          </cell>
          <cell r="G34">
            <v>3</v>
          </cell>
          <cell r="H34">
            <v>32.6</v>
          </cell>
          <cell r="I34" t="str">
            <v>R</v>
          </cell>
          <cell r="J34" t="str">
            <v>NKHOTA KOTA &amp; NTCHISI</v>
          </cell>
          <cell r="K34">
            <v>5</v>
          </cell>
          <cell r="L34">
            <v>0</v>
          </cell>
        </row>
        <row r="35">
          <cell r="A35" t="str">
            <v>RS 223</v>
          </cell>
          <cell r="B35">
            <v>45</v>
          </cell>
          <cell r="C35" t="str">
            <v>C</v>
          </cell>
          <cell r="D35" t="str">
            <v>T</v>
          </cell>
          <cell r="E35" t="str">
            <v>Mbobo - Malomo T.C.</v>
          </cell>
          <cell r="F35" t="str">
            <v>M18</v>
          </cell>
          <cell r="G35">
            <v>4</v>
          </cell>
          <cell r="H35">
            <v>18.100000000000001</v>
          </cell>
          <cell r="I35" t="str">
            <v>R</v>
          </cell>
          <cell r="J35" t="str">
            <v>NTCHISI</v>
          </cell>
          <cell r="K35">
            <v>5</v>
          </cell>
          <cell r="L35">
            <v>0</v>
          </cell>
        </row>
        <row r="36">
          <cell r="A36" t="str">
            <v>RS 837</v>
          </cell>
          <cell r="B36" t="str">
            <v>n.a.</v>
          </cell>
          <cell r="C36" t="str">
            <v>C</v>
          </cell>
          <cell r="D36" t="str">
            <v>T</v>
          </cell>
          <cell r="E36" t="str">
            <v>Malomo T.C. - Chima</v>
          </cell>
          <cell r="F36" t="str">
            <v>M18</v>
          </cell>
          <cell r="G36">
            <v>5</v>
          </cell>
          <cell r="H36">
            <v>14.4</v>
          </cell>
          <cell r="I36" t="str">
            <v>R</v>
          </cell>
          <cell r="J36" t="str">
            <v>LILONGWE</v>
          </cell>
          <cell r="K36">
            <v>6</v>
          </cell>
          <cell r="L36" t="str">
            <v>New section part of RS 225</v>
          </cell>
        </row>
        <row r="37">
          <cell r="A37" t="str">
            <v>RS 259</v>
          </cell>
          <cell r="B37">
            <v>81</v>
          </cell>
          <cell r="C37" t="str">
            <v>C</v>
          </cell>
          <cell r="D37" t="str">
            <v>T</v>
          </cell>
          <cell r="E37" t="str">
            <v>Chima - Chilowamatambe</v>
          </cell>
          <cell r="F37" t="str">
            <v>M18</v>
          </cell>
          <cell r="G37">
            <v>6</v>
          </cell>
          <cell r="H37">
            <v>14.9</v>
          </cell>
          <cell r="I37" t="str">
            <v>F</v>
          </cell>
          <cell r="J37" t="str">
            <v>KASUNGU</v>
          </cell>
          <cell r="K37">
            <v>5</v>
          </cell>
          <cell r="L37" t="str">
            <v>Changed designation from S120 to M18. Now by-passed.</v>
          </cell>
        </row>
        <row r="38">
          <cell r="A38" t="str">
            <v>RS 261</v>
          </cell>
          <cell r="B38">
            <v>83</v>
          </cell>
          <cell r="C38" t="str">
            <v>C</v>
          </cell>
          <cell r="D38" t="str">
            <v>T</v>
          </cell>
          <cell r="E38" t="str">
            <v>Chilowamatambe - Chiwengo</v>
          </cell>
          <cell r="F38" t="str">
            <v>M18</v>
          </cell>
          <cell r="G38">
            <v>7</v>
          </cell>
          <cell r="H38">
            <v>15.9</v>
          </cell>
          <cell r="I38" t="str">
            <v>F</v>
          </cell>
          <cell r="J38" t="str">
            <v>KASUNGU</v>
          </cell>
          <cell r="K38">
            <v>5</v>
          </cell>
          <cell r="L38" t="str">
            <v>Changed designation from S120 to M18. Now by-passed.</v>
          </cell>
        </row>
        <row r="39">
          <cell r="A39" t="str">
            <v>RS 185</v>
          </cell>
          <cell r="B39">
            <v>7</v>
          </cell>
          <cell r="C39" t="str">
            <v>N</v>
          </cell>
          <cell r="D39" t="str">
            <v>T</v>
          </cell>
          <cell r="E39" t="str">
            <v>Luwawa (junction M1) - Mqocha - Jenda (junction S112)</v>
          </cell>
          <cell r="F39" t="str">
            <v>M20</v>
          </cell>
          <cell r="G39">
            <v>1</v>
          </cell>
          <cell r="H39">
            <v>78.5</v>
          </cell>
          <cell r="I39" t="str">
            <v>F</v>
          </cell>
          <cell r="J39" t="str">
            <v>MZIMBA</v>
          </cell>
          <cell r="K39">
            <v>4</v>
          </cell>
          <cell r="L39" t="str">
            <v>Contains road designated T322 (on 1:250,000 series map)</v>
          </cell>
        </row>
        <row r="40">
          <cell r="A40" t="str">
            <v>RS 186</v>
          </cell>
          <cell r="B40">
            <v>8</v>
          </cell>
          <cell r="C40" t="str">
            <v>N</v>
          </cell>
          <cell r="D40" t="str">
            <v>T</v>
          </cell>
          <cell r="E40" t="str">
            <v>Mzimba - Mtangatanga</v>
          </cell>
          <cell r="F40" t="str">
            <v>M22</v>
          </cell>
          <cell r="G40">
            <v>1</v>
          </cell>
          <cell r="H40">
            <v>24</v>
          </cell>
          <cell r="I40" t="str">
            <v>R</v>
          </cell>
          <cell r="J40" t="str">
            <v>MZIMBA</v>
          </cell>
          <cell r="K40">
            <v>4</v>
          </cell>
          <cell r="L40">
            <v>0</v>
          </cell>
        </row>
        <row r="41">
          <cell r="A41" t="str">
            <v>RS 187</v>
          </cell>
          <cell r="B41">
            <v>9</v>
          </cell>
          <cell r="C41" t="str">
            <v>N</v>
          </cell>
          <cell r="D41" t="str">
            <v>T</v>
          </cell>
          <cell r="E41" t="str">
            <v>Rumphi - Bolero - Chitanga</v>
          </cell>
          <cell r="F41" t="str">
            <v>M24</v>
          </cell>
          <cell r="G41">
            <v>3</v>
          </cell>
          <cell r="H41">
            <v>37.799999999999997</v>
          </cell>
          <cell r="I41" t="str">
            <v>F</v>
          </cell>
          <cell r="J41" t="str">
            <v>RUMPHI</v>
          </cell>
          <cell r="K41">
            <v>3</v>
          </cell>
          <cell r="L41" t="str">
            <v>Section start changed to Rumphi</v>
          </cell>
        </row>
        <row r="42">
          <cell r="A42" t="str">
            <v>RS 189</v>
          </cell>
          <cell r="B42">
            <v>11</v>
          </cell>
          <cell r="C42" t="str">
            <v>N</v>
          </cell>
          <cell r="D42" t="str">
            <v>T</v>
          </cell>
          <cell r="E42" t="str">
            <v>Chitipa-Lufira River</v>
          </cell>
          <cell r="F42" t="str">
            <v>M26</v>
          </cell>
          <cell r="G42">
            <v>1</v>
          </cell>
          <cell r="H42">
            <v>43</v>
          </cell>
          <cell r="I42" t="str">
            <v>F</v>
          </cell>
          <cell r="J42" t="str">
            <v>CHITIPA</v>
          </cell>
          <cell r="K42">
            <v>1</v>
          </cell>
          <cell r="L42">
            <v>0</v>
          </cell>
        </row>
        <row r="43">
          <cell r="A43" t="str">
            <v>RS 188</v>
          </cell>
          <cell r="B43">
            <v>10</v>
          </cell>
          <cell r="C43" t="str">
            <v>N</v>
          </cell>
          <cell r="D43" t="str">
            <v>T</v>
          </cell>
          <cell r="E43" t="str">
            <v>Lufira river-Karonga</v>
          </cell>
          <cell r="F43" t="str">
            <v>M26</v>
          </cell>
          <cell r="G43">
            <v>2</v>
          </cell>
          <cell r="H43">
            <v>43</v>
          </cell>
          <cell r="I43" t="str">
            <v>F&amp;H</v>
          </cell>
          <cell r="J43" t="str">
            <v>CHITIPA &amp; KARONGA</v>
          </cell>
          <cell r="K43" t="str">
            <v>1,2</v>
          </cell>
          <cell r="L43">
            <v>0</v>
          </cell>
        </row>
        <row r="44">
          <cell r="A44" t="str">
            <v>RS 190</v>
          </cell>
          <cell r="B44">
            <v>12</v>
          </cell>
          <cell r="C44" t="str">
            <v>N</v>
          </cell>
          <cell r="D44" t="str">
            <v>T</v>
          </cell>
          <cell r="E44" t="str">
            <v>Chisenga - Chisenga customs</v>
          </cell>
          <cell r="F44" t="str">
            <v>S085</v>
          </cell>
          <cell r="G44">
            <v>1</v>
          </cell>
          <cell r="H44">
            <v>12.6</v>
          </cell>
          <cell r="I44" t="str">
            <v>F</v>
          </cell>
          <cell r="J44" t="str">
            <v>CHITIPA</v>
          </cell>
          <cell r="K44">
            <v>2</v>
          </cell>
          <cell r="L44">
            <v>0</v>
          </cell>
        </row>
        <row r="45">
          <cell r="A45" t="str">
            <v>RS 192</v>
          </cell>
          <cell r="B45">
            <v>14</v>
          </cell>
          <cell r="C45" t="str">
            <v>N</v>
          </cell>
          <cell r="D45" t="str">
            <v>T</v>
          </cell>
          <cell r="E45" t="str">
            <v>Chendo - Mwakaromba</v>
          </cell>
          <cell r="F45" t="str">
            <v>S100</v>
          </cell>
          <cell r="G45">
            <v>2</v>
          </cell>
          <cell r="H45">
            <v>178.5</v>
          </cell>
          <cell r="I45" t="str">
            <v>F&amp;H</v>
          </cell>
          <cell r="J45" t="str">
            <v>CHITIPA &amp; KARONGA</v>
          </cell>
          <cell r="K45">
            <v>1</v>
          </cell>
          <cell r="L45">
            <v>0</v>
          </cell>
        </row>
        <row r="46">
          <cell r="A46" t="str">
            <v>RS 193</v>
          </cell>
          <cell r="B46">
            <v>15</v>
          </cell>
          <cell r="C46" t="str">
            <v>N</v>
          </cell>
          <cell r="D46" t="str">
            <v>T</v>
          </cell>
          <cell r="E46" t="str">
            <v>Kapirinkhonde - Uledi</v>
          </cell>
          <cell r="F46" t="str">
            <v>S101</v>
          </cell>
          <cell r="G46">
            <v>1</v>
          </cell>
          <cell r="H46">
            <v>33.200000000000003</v>
          </cell>
          <cell r="I46" t="str">
            <v>R</v>
          </cell>
          <cell r="J46" t="str">
            <v>CHITIPA &amp; KARONGA</v>
          </cell>
          <cell r="K46">
            <v>2</v>
          </cell>
          <cell r="L46">
            <v>0</v>
          </cell>
        </row>
        <row r="47">
          <cell r="A47" t="str">
            <v>RS 191</v>
          </cell>
          <cell r="B47">
            <v>13</v>
          </cell>
          <cell r="C47" t="str">
            <v>N</v>
          </cell>
          <cell r="D47" t="str">
            <v>T</v>
          </cell>
          <cell r="E47" t="str">
            <v>Uledi - Mpata</v>
          </cell>
          <cell r="F47" t="str">
            <v>S101</v>
          </cell>
          <cell r="G47">
            <v>2</v>
          </cell>
          <cell r="H47">
            <v>28</v>
          </cell>
          <cell r="I47" t="str">
            <v>H</v>
          </cell>
          <cell r="J47" t="str">
            <v>KARONGA</v>
          </cell>
          <cell r="K47">
            <v>2</v>
          </cell>
          <cell r="L47" t="str">
            <v>Changed designation from S100 to S101</v>
          </cell>
        </row>
        <row r="48">
          <cell r="A48" t="str">
            <v>RS 195</v>
          </cell>
          <cell r="B48">
            <v>17</v>
          </cell>
          <cell r="C48" t="str">
            <v>N</v>
          </cell>
          <cell r="D48" t="str">
            <v>T</v>
          </cell>
          <cell r="E48" t="str">
            <v>Gamba T/off - Hananiya - Livingstonia (junction M1)</v>
          </cell>
          <cell r="F48" t="str">
            <v>S103</v>
          </cell>
          <cell r="G48">
            <v>1</v>
          </cell>
          <cell r="H48">
            <v>58.1</v>
          </cell>
          <cell r="I48" t="str">
            <v>H</v>
          </cell>
          <cell r="J48" t="str">
            <v>RUMPHI</v>
          </cell>
          <cell r="K48">
            <v>2</v>
          </cell>
          <cell r="L48">
            <v>0</v>
          </cell>
        </row>
        <row r="49">
          <cell r="A49" t="str">
            <v>RS 196</v>
          </cell>
          <cell r="B49">
            <v>18</v>
          </cell>
          <cell r="C49" t="str">
            <v>N</v>
          </cell>
          <cell r="D49" t="str">
            <v>T</v>
          </cell>
          <cell r="E49" t="str">
            <v>Hewe - Makonyola</v>
          </cell>
          <cell r="F49" t="str">
            <v>S104</v>
          </cell>
          <cell r="G49">
            <v>1</v>
          </cell>
          <cell r="H49">
            <v>12.8</v>
          </cell>
          <cell r="I49" t="str">
            <v>R</v>
          </cell>
          <cell r="J49" t="str">
            <v>RUMPHI</v>
          </cell>
          <cell r="K49" t="str">
            <v>2,3</v>
          </cell>
          <cell r="L49">
            <v>0</v>
          </cell>
        </row>
        <row r="50">
          <cell r="A50" t="str">
            <v>RS 197</v>
          </cell>
          <cell r="B50">
            <v>19</v>
          </cell>
          <cell r="C50" t="str">
            <v>N</v>
          </cell>
          <cell r="D50" t="str">
            <v>T</v>
          </cell>
          <cell r="E50" t="str">
            <v>Chanyama - Mbalachanda - Munyanja - Kazuni</v>
          </cell>
          <cell r="F50" t="str">
            <v>S105</v>
          </cell>
          <cell r="G50">
            <v>1</v>
          </cell>
          <cell r="H50">
            <v>75</v>
          </cell>
          <cell r="I50" t="str">
            <v>F</v>
          </cell>
          <cell r="J50" t="str">
            <v>MZIMBA</v>
          </cell>
          <cell r="K50">
            <v>3</v>
          </cell>
          <cell r="L50">
            <v>0</v>
          </cell>
        </row>
        <row r="51">
          <cell r="A51" t="str">
            <v>RS 198</v>
          </cell>
          <cell r="B51">
            <v>20</v>
          </cell>
          <cell r="C51" t="str">
            <v>N</v>
          </cell>
          <cell r="D51" t="str">
            <v>T</v>
          </cell>
          <cell r="E51" t="str">
            <v>Agripa Jere - Euthini - Mtantha</v>
          </cell>
          <cell r="F51" t="str">
            <v>S106</v>
          </cell>
          <cell r="G51">
            <v>1</v>
          </cell>
          <cell r="H51">
            <v>33.1</v>
          </cell>
          <cell r="I51" t="str">
            <v>F</v>
          </cell>
          <cell r="J51" t="str">
            <v>MZIMBA</v>
          </cell>
          <cell r="K51">
            <v>3</v>
          </cell>
          <cell r="L51">
            <v>0</v>
          </cell>
        </row>
        <row r="52">
          <cell r="A52" t="str">
            <v>RS 199</v>
          </cell>
          <cell r="B52">
            <v>21</v>
          </cell>
          <cell r="C52" t="str">
            <v>N</v>
          </cell>
          <cell r="D52" t="str">
            <v>T</v>
          </cell>
          <cell r="E52" t="str">
            <v>Ekwendeni - Kafukule - Eswazini - junction M22</v>
          </cell>
          <cell r="F52" t="str">
            <v>S107</v>
          </cell>
          <cell r="G52">
            <v>1</v>
          </cell>
          <cell r="H52">
            <v>82</v>
          </cell>
          <cell r="I52" t="str">
            <v>F</v>
          </cell>
          <cell r="J52" t="str">
            <v>MZIMBA</v>
          </cell>
          <cell r="K52" t="str">
            <v>3,4</v>
          </cell>
          <cell r="L52">
            <v>0</v>
          </cell>
        </row>
        <row r="53">
          <cell r="A53" t="str">
            <v>RS 200</v>
          </cell>
          <cell r="B53">
            <v>22</v>
          </cell>
          <cell r="C53" t="str">
            <v>N</v>
          </cell>
          <cell r="D53" t="str">
            <v>T</v>
          </cell>
          <cell r="E53" t="str">
            <v>Usisya - Bula - Choma Hill</v>
          </cell>
          <cell r="F53" t="str">
            <v>S108</v>
          </cell>
          <cell r="G53">
            <v>1</v>
          </cell>
          <cell r="H53">
            <v>22</v>
          </cell>
          <cell r="I53" t="str">
            <v>H</v>
          </cell>
          <cell r="J53" t="str">
            <v>MZIMBA</v>
          </cell>
          <cell r="K53">
            <v>3</v>
          </cell>
          <cell r="L53">
            <v>0</v>
          </cell>
        </row>
        <row r="54">
          <cell r="A54" t="str">
            <v>RS 201</v>
          </cell>
          <cell r="B54">
            <v>23</v>
          </cell>
          <cell r="C54" t="str">
            <v>N</v>
          </cell>
          <cell r="D54" t="str">
            <v>T</v>
          </cell>
          <cell r="E54" t="str">
            <v>Choma Hill - Mzuzu</v>
          </cell>
          <cell r="F54" t="str">
            <v>S108</v>
          </cell>
          <cell r="G54">
            <v>2</v>
          </cell>
          <cell r="H54">
            <v>16.5</v>
          </cell>
          <cell r="I54" t="str">
            <v>F</v>
          </cell>
          <cell r="J54" t="str">
            <v>MZIMBA</v>
          </cell>
          <cell r="K54">
            <v>3</v>
          </cell>
          <cell r="L54">
            <v>0</v>
          </cell>
        </row>
        <row r="55">
          <cell r="A55" t="str">
            <v>RS 202</v>
          </cell>
          <cell r="B55">
            <v>24</v>
          </cell>
          <cell r="C55" t="str">
            <v>N</v>
          </cell>
          <cell r="D55" t="str">
            <v>T</v>
          </cell>
          <cell r="E55" t="str">
            <v>Mwazisi River - Chikwawa</v>
          </cell>
          <cell r="F55" t="str">
            <v>S109</v>
          </cell>
          <cell r="G55">
            <v>1</v>
          </cell>
          <cell r="H55">
            <v>13.2</v>
          </cell>
          <cell r="I55" t="str">
            <v>F</v>
          </cell>
          <cell r="J55" t="str">
            <v>RUMPI</v>
          </cell>
          <cell r="K55">
            <v>3</v>
          </cell>
          <cell r="L55">
            <v>0</v>
          </cell>
        </row>
        <row r="56">
          <cell r="A56" t="str">
            <v>RS 203</v>
          </cell>
          <cell r="B56">
            <v>25</v>
          </cell>
          <cell r="C56" t="str">
            <v>N</v>
          </cell>
          <cell r="D56" t="str">
            <v>T</v>
          </cell>
          <cell r="E56" t="str">
            <v>Chintheche - Mazamba Hill</v>
          </cell>
          <cell r="F56" t="str">
            <v>S110</v>
          </cell>
          <cell r="G56">
            <v>1</v>
          </cell>
          <cell r="H56">
            <v>41</v>
          </cell>
          <cell r="I56" t="str">
            <v>H</v>
          </cell>
          <cell r="J56" t="str">
            <v>NKHATA BAY</v>
          </cell>
          <cell r="K56">
            <v>3</v>
          </cell>
          <cell r="L56">
            <v>0</v>
          </cell>
        </row>
        <row r="57">
          <cell r="A57" t="str">
            <v>RS 204</v>
          </cell>
          <cell r="B57">
            <v>26</v>
          </cell>
          <cell r="C57" t="str">
            <v>N</v>
          </cell>
          <cell r="D57" t="str">
            <v>T</v>
          </cell>
          <cell r="E57" t="str">
            <v>Engalaweni - Kandodo Chisi</v>
          </cell>
          <cell r="F57" t="str">
            <v>S111</v>
          </cell>
          <cell r="G57">
            <v>1</v>
          </cell>
          <cell r="H57">
            <v>25.9</v>
          </cell>
          <cell r="I57" t="str">
            <v>R</v>
          </cell>
          <cell r="J57" t="str">
            <v>MZIMBA</v>
          </cell>
          <cell r="K57">
            <v>4</v>
          </cell>
          <cell r="L57">
            <v>0</v>
          </cell>
        </row>
        <row r="58">
          <cell r="A58" t="str">
            <v>RS 205</v>
          </cell>
          <cell r="B58">
            <v>27</v>
          </cell>
          <cell r="C58" t="str">
            <v>N</v>
          </cell>
          <cell r="D58" t="str">
            <v>T</v>
          </cell>
          <cell r="E58" t="str">
            <v>Chaiso - Kamteteka</v>
          </cell>
          <cell r="F58" t="str">
            <v>S112</v>
          </cell>
          <cell r="G58">
            <v>1</v>
          </cell>
          <cell r="H58">
            <v>7.1</v>
          </cell>
          <cell r="I58" t="str">
            <v>F</v>
          </cell>
          <cell r="J58" t="str">
            <v>MZIMBA</v>
          </cell>
          <cell r="K58">
            <v>4</v>
          </cell>
          <cell r="L58">
            <v>0</v>
          </cell>
        </row>
        <row r="59">
          <cell r="A59" t="str">
            <v>RS 206</v>
          </cell>
          <cell r="B59">
            <v>28</v>
          </cell>
          <cell r="C59" t="str">
            <v>N</v>
          </cell>
          <cell r="D59" t="str">
            <v>T</v>
          </cell>
          <cell r="E59" t="str">
            <v>Kamteteka - Edingeni - Embangweni - Jenda</v>
          </cell>
          <cell r="F59" t="str">
            <v>S112</v>
          </cell>
          <cell r="G59">
            <v>2</v>
          </cell>
          <cell r="H59">
            <v>84</v>
          </cell>
          <cell r="I59" t="str">
            <v>F</v>
          </cell>
          <cell r="J59" t="str">
            <v>MZIMBA</v>
          </cell>
          <cell r="K59">
            <v>4</v>
          </cell>
          <cell r="L59">
            <v>0</v>
          </cell>
        </row>
        <row r="60">
          <cell r="A60" t="str">
            <v>RS 207</v>
          </cell>
          <cell r="B60">
            <v>29</v>
          </cell>
          <cell r="C60" t="str">
            <v>N</v>
          </cell>
          <cell r="D60" t="str">
            <v>T</v>
          </cell>
          <cell r="E60" t="str">
            <v>Rumphi River - Luwelezi - Kakwale River</v>
          </cell>
          <cell r="F60" t="str">
            <v>S113</v>
          </cell>
          <cell r="G60">
            <v>1</v>
          </cell>
          <cell r="H60">
            <v>44.9</v>
          </cell>
          <cell r="I60" t="str">
            <v>H</v>
          </cell>
          <cell r="J60" t="str">
            <v>NKHATA BAY</v>
          </cell>
          <cell r="K60">
            <v>4</v>
          </cell>
          <cell r="L60">
            <v>0</v>
          </cell>
        </row>
        <row r="61">
          <cell r="A61" t="str">
            <v>RS 226</v>
          </cell>
          <cell r="B61">
            <v>48</v>
          </cell>
          <cell r="C61" t="str">
            <v>C</v>
          </cell>
          <cell r="D61" t="str">
            <v>T</v>
          </cell>
          <cell r="E61" t="str">
            <v>Kachinda - Chimaliro Police</v>
          </cell>
          <cell r="F61" t="str">
            <v>S113</v>
          </cell>
          <cell r="G61">
            <v>2</v>
          </cell>
          <cell r="H61">
            <v>13</v>
          </cell>
          <cell r="I61" t="str">
            <v>F</v>
          </cell>
          <cell r="J61" t="str">
            <v>KASUNGU</v>
          </cell>
          <cell r="K61">
            <v>4</v>
          </cell>
          <cell r="L61">
            <v>0</v>
          </cell>
        </row>
        <row r="62">
          <cell r="A62" t="str">
            <v>RS 229</v>
          </cell>
          <cell r="B62">
            <v>51</v>
          </cell>
          <cell r="C62" t="str">
            <v>C</v>
          </cell>
          <cell r="D62" t="str">
            <v>T</v>
          </cell>
          <cell r="E62" t="str">
            <v>Kasungu - Lifupa (Kasungu National Park)</v>
          </cell>
          <cell r="F62" t="str">
            <v>S114</v>
          </cell>
          <cell r="G62">
            <v>1</v>
          </cell>
          <cell r="H62">
            <v>47</v>
          </cell>
          <cell r="I62" t="str">
            <v>F</v>
          </cell>
          <cell r="J62" t="str">
            <v>KASUNGU</v>
          </cell>
          <cell r="K62">
            <v>5</v>
          </cell>
          <cell r="L62">
            <v>0</v>
          </cell>
        </row>
        <row r="63">
          <cell r="A63" t="str">
            <v>RS 218</v>
          </cell>
          <cell r="B63">
            <v>40</v>
          </cell>
          <cell r="C63" t="str">
            <v>C</v>
          </cell>
          <cell r="D63" t="str">
            <v>T</v>
          </cell>
          <cell r="E63" t="str">
            <v>Zidunge - Senga</v>
          </cell>
          <cell r="F63" t="str">
            <v>S115</v>
          </cell>
          <cell r="G63">
            <v>1</v>
          </cell>
          <cell r="H63">
            <v>8.3000000000000007</v>
          </cell>
          <cell r="I63" t="str">
            <v>F</v>
          </cell>
          <cell r="J63" t="str">
            <v>DOWA</v>
          </cell>
          <cell r="K63">
            <v>6</v>
          </cell>
          <cell r="L63" t="str">
            <v>Changed designation from M16 to S115</v>
          </cell>
        </row>
        <row r="64">
          <cell r="A64" t="str">
            <v>RS 233</v>
          </cell>
          <cell r="B64">
            <v>55</v>
          </cell>
          <cell r="C64" t="str">
            <v>C</v>
          </cell>
          <cell r="D64" t="str">
            <v>T</v>
          </cell>
          <cell r="E64" t="str">
            <v>Senga - Dangaliro</v>
          </cell>
          <cell r="F64" t="str">
            <v>S115</v>
          </cell>
          <cell r="G64">
            <v>2</v>
          </cell>
          <cell r="H64">
            <v>10.7</v>
          </cell>
          <cell r="I64" t="str">
            <v>F</v>
          </cell>
          <cell r="J64" t="str">
            <v>DOWA</v>
          </cell>
          <cell r="K64">
            <v>6</v>
          </cell>
          <cell r="L64">
            <v>0</v>
          </cell>
        </row>
        <row r="65">
          <cell r="A65" t="str">
            <v>RS 232</v>
          </cell>
          <cell r="B65">
            <v>54</v>
          </cell>
          <cell r="C65" t="str">
            <v>C</v>
          </cell>
          <cell r="D65" t="str">
            <v>T</v>
          </cell>
          <cell r="E65" t="str">
            <v>Dangaliro - Mkulumimba</v>
          </cell>
          <cell r="F65" t="str">
            <v>S115</v>
          </cell>
          <cell r="G65">
            <v>3</v>
          </cell>
          <cell r="H65">
            <v>15.4</v>
          </cell>
          <cell r="I65" t="str">
            <v>F</v>
          </cell>
          <cell r="J65" t="str">
            <v>DOWA</v>
          </cell>
          <cell r="K65">
            <v>6</v>
          </cell>
          <cell r="L65">
            <v>0</v>
          </cell>
        </row>
        <row r="66">
          <cell r="A66" t="str">
            <v>RS 231</v>
          </cell>
          <cell r="B66">
            <v>53</v>
          </cell>
          <cell r="C66" t="str">
            <v>C</v>
          </cell>
          <cell r="D66" t="str">
            <v>T</v>
          </cell>
          <cell r="E66" t="str">
            <v>Mkulumimba - Bua River Bridge</v>
          </cell>
          <cell r="F66" t="str">
            <v>S115</v>
          </cell>
          <cell r="G66">
            <v>4</v>
          </cell>
          <cell r="H66">
            <v>13</v>
          </cell>
          <cell r="I66" t="str">
            <v>F</v>
          </cell>
          <cell r="J66" t="str">
            <v>DOWA &amp; LILONGWE</v>
          </cell>
          <cell r="K66">
            <v>6</v>
          </cell>
          <cell r="L66">
            <v>0</v>
          </cell>
        </row>
        <row r="67">
          <cell r="A67" t="str">
            <v>RS 238</v>
          </cell>
          <cell r="B67">
            <v>60</v>
          </cell>
          <cell r="C67" t="str">
            <v>C</v>
          </cell>
          <cell r="D67" t="str">
            <v>T</v>
          </cell>
          <cell r="E67" t="str">
            <v>Mpala T.C. - Ganondo</v>
          </cell>
          <cell r="F67" t="str">
            <v>S116</v>
          </cell>
          <cell r="G67">
            <v>1</v>
          </cell>
          <cell r="H67">
            <v>3.8</v>
          </cell>
          <cell r="I67" t="str">
            <v>F</v>
          </cell>
          <cell r="J67" t="str">
            <v>NTCHISI</v>
          </cell>
          <cell r="K67">
            <v>5</v>
          </cell>
          <cell r="L67">
            <v>0</v>
          </cell>
        </row>
        <row r="68">
          <cell r="A68" t="str">
            <v>RS 241</v>
          </cell>
          <cell r="B68">
            <v>63</v>
          </cell>
          <cell r="C68" t="str">
            <v>C</v>
          </cell>
          <cell r="D68" t="str">
            <v>T</v>
          </cell>
          <cell r="E68" t="str">
            <v>Gonondo - Kamsonga</v>
          </cell>
          <cell r="F68" t="str">
            <v>S116</v>
          </cell>
          <cell r="G68">
            <v>2</v>
          </cell>
          <cell r="H68">
            <v>12.3</v>
          </cell>
          <cell r="I68" t="str">
            <v>R</v>
          </cell>
          <cell r="J68" t="str">
            <v>NTCHISI</v>
          </cell>
          <cell r="K68">
            <v>5</v>
          </cell>
          <cell r="L68">
            <v>0</v>
          </cell>
        </row>
        <row r="69">
          <cell r="A69" t="str">
            <v>RS 243</v>
          </cell>
          <cell r="B69">
            <v>65</v>
          </cell>
          <cell r="C69" t="str">
            <v>C</v>
          </cell>
          <cell r="D69" t="str">
            <v>T</v>
          </cell>
          <cell r="E69" t="str">
            <v>Kamsonga - Muchala</v>
          </cell>
          <cell r="F69" t="str">
            <v>S116</v>
          </cell>
          <cell r="G69">
            <v>3</v>
          </cell>
          <cell r="H69">
            <v>12.3</v>
          </cell>
          <cell r="I69" t="str">
            <v>R</v>
          </cell>
          <cell r="J69" t="str">
            <v>NTCHISI</v>
          </cell>
          <cell r="K69">
            <v>5</v>
          </cell>
          <cell r="L69">
            <v>0</v>
          </cell>
        </row>
        <row r="70">
          <cell r="A70" t="str">
            <v>RS 236</v>
          </cell>
          <cell r="B70">
            <v>58</v>
          </cell>
          <cell r="C70" t="str">
            <v>C</v>
          </cell>
          <cell r="D70" t="str">
            <v>T</v>
          </cell>
          <cell r="E70" t="str">
            <v>Muchala - Chisoso</v>
          </cell>
          <cell r="F70" t="str">
            <v>S116</v>
          </cell>
          <cell r="G70">
            <v>4</v>
          </cell>
          <cell r="H70">
            <v>5.5</v>
          </cell>
          <cell r="I70" t="str">
            <v>F</v>
          </cell>
          <cell r="J70" t="str">
            <v>NTCHISI</v>
          </cell>
          <cell r="K70">
            <v>5</v>
          </cell>
          <cell r="L70">
            <v>0</v>
          </cell>
        </row>
        <row r="71">
          <cell r="A71" t="str">
            <v>RS 242</v>
          </cell>
          <cell r="B71">
            <v>64</v>
          </cell>
          <cell r="C71" t="str">
            <v>C</v>
          </cell>
          <cell r="D71" t="str">
            <v>T</v>
          </cell>
          <cell r="E71" t="str">
            <v>Chisoso - Madisi</v>
          </cell>
          <cell r="F71" t="str">
            <v>S116</v>
          </cell>
          <cell r="G71">
            <v>5</v>
          </cell>
          <cell r="H71">
            <v>16.100000000000001</v>
          </cell>
          <cell r="I71" t="str">
            <v>F</v>
          </cell>
          <cell r="J71" t="str">
            <v>DOWA</v>
          </cell>
          <cell r="K71">
            <v>5</v>
          </cell>
          <cell r="L71">
            <v>0</v>
          </cell>
        </row>
        <row r="72">
          <cell r="A72" t="str">
            <v>RS 234</v>
          </cell>
          <cell r="B72">
            <v>56</v>
          </cell>
          <cell r="C72" t="str">
            <v>C</v>
          </cell>
          <cell r="D72" t="str">
            <v>T</v>
          </cell>
          <cell r="E72" t="str">
            <v>Madisi - Bua River Bridge</v>
          </cell>
          <cell r="F72" t="str">
            <v>S116</v>
          </cell>
          <cell r="G72">
            <v>6</v>
          </cell>
          <cell r="H72">
            <v>14.1</v>
          </cell>
          <cell r="I72" t="str">
            <v>F</v>
          </cell>
          <cell r="J72" t="str">
            <v>DOWA</v>
          </cell>
          <cell r="K72">
            <v>5</v>
          </cell>
          <cell r="L72">
            <v>0</v>
          </cell>
        </row>
        <row r="73">
          <cell r="A73" t="str">
            <v>RS 239</v>
          </cell>
          <cell r="B73">
            <v>61</v>
          </cell>
          <cell r="C73" t="str">
            <v>C</v>
          </cell>
          <cell r="D73" t="str">
            <v>T</v>
          </cell>
          <cell r="E73" t="str">
            <v>Matutu - Kamuzu School</v>
          </cell>
          <cell r="F73" t="str">
            <v>S116</v>
          </cell>
          <cell r="G73">
            <v>9</v>
          </cell>
          <cell r="H73">
            <v>21.6</v>
          </cell>
          <cell r="I73" t="str">
            <v>F</v>
          </cell>
          <cell r="J73" t="str">
            <v>MCHINJI</v>
          </cell>
          <cell r="K73">
            <v>6</v>
          </cell>
          <cell r="L73" t="str">
            <v>Changed designation from S120 to T349</v>
          </cell>
        </row>
        <row r="74">
          <cell r="A74" t="str">
            <v>RS 246</v>
          </cell>
          <cell r="B74">
            <v>68</v>
          </cell>
          <cell r="C74" t="str">
            <v>C</v>
          </cell>
          <cell r="D74" t="str">
            <v>T</v>
          </cell>
          <cell r="E74" t="str">
            <v xml:space="preserve"> Mbabzi - Chilobwe - Santhe</v>
          </cell>
          <cell r="F74" t="str">
            <v>S117</v>
          </cell>
          <cell r="G74">
            <v>3</v>
          </cell>
          <cell r="H74">
            <v>93</v>
          </cell>
          <cell r="I74" t="str">
            <v>F</v>
          </cell>
          <cell r="J74" t="str">
            <v>LL &amp; MC &amp; KU</v>
          </cell>
          <cell r="K74" t="str">
            <v>6,5</v>
          </cell>
          <cell r="L74">
            <v>0</v>
          </cell>
        </row>
        <row r="75">
          <cell r="A75" t="str">
            <v>RS 247</v>
          </cell>
          <cell r="B75">
            <v>69</v>
          </cell>
          <cell r="C75" t="str">
            <v>C</v>
          </cell>
          <cell r="D75" t="str">
            <v>T</v>
          </cell>
          <cell r="E75" t="str">
            <v>Changuluwa - Kachenje School</v>
          </cell>
          <cell r="F75" t="str">
            <v>S118</v>
          </cell>
          <cell r="G75">
            <v>1</v>
          </cell>
          <cell r="H75">
            <v>21</v>
          </cell>
          <cell r="I75" t="str">
            <v>F</v>
          </cell>
          <cell r="J75" t="str">
            <v>KASUNGU</v>
          </cell>
          <cell r="K75">
            <v>5</v>
          </cell>
          <cell r="L75">
            <v>0</v>
          </cell>
        </row>
        <row r="76">
          <cell r="A76" t="str">
            <v>RS 250</v>
          </cell>
          <cell r="B76">
            <v>72</v>
          </cell>
          <cell r="C76" t="str">
            <v>C</v>
          </cell>
          <cell r="D76" t="str">
            <v>T</v>
          </cell>
          <cell r="E76" t="str">
            <v>Kamutu Village - Mavumbi River</v>
          </cell>
          <cell r="F76" t="str">
            <v>S118</v>
          </cell>
          <cell r="G76">
            <v>2</v>
          </cell>
          <cell r="H76">
            <v>5</v>
          </cell>
          <cell r="I76" t="str">
            <v>F</v>
          </cell>
          <cell r="J76" t="str">
            <v>KASUNGU</v>
          </cell>
          <cell r="K76">
            <v>5</v>
          </cell>
          <cell r="L76">
            <v>0</v>
          </cell>
        </row>
        <row r="77">
          <cell r="A77" t="str">
            <v>RS 249</v>
          </cell>
          <cell r="B77">
            <v>71</v>
          </cell>
          <cell r="C77" t="str">
            <v>C</v>
          </cell>
          <cell r="D77" t="str">
            <v>T</v>
          </cell>
          <cell r="E77" t="str">
            <v>Mavumbi River - G.F. Estate 54</v>
          </cell>
          <cell r="F77" t="str">
            <v>S118</v>
          </cell>
          <cell r="G77">
            <v>3</v>
          </cell>
          <cell r="H77">
            <v>11</v>
          </cell>
          <cell r="I77" t="str">
            <v>F</v>
          </cell>
          <cell r="J77" t="str">
            <v>KASUNGU</v>
          </cell>
          <cell r="K77">
            <v>5</v>
          </cell>
          <cell r="L77">
            <v>0</v>
          </cell>
        </row>
        <row r="78">
          <cell r="A78" t="str">
            <v>RS 248</v>
          </cell>
          <cell r="B78">
            <v>70</v>
          </cell>
          <cell r="C78" t="str">
            <v>C</v>
          </cell>
          <cell r="D78" t="str">
            <v>T</v>
          </cell>
          <cell r="E78" t="str">
            <v>Plaka Estate - G.F. Estate 54</v>
          </cell>
          <cell r="F78" t="str">
            <v>S118</v>
          </cell>
          <cell r="G78">
            <v>4</v>
          </cell>
          <cell r="H78">
            <v>26.4</v>
          </cell>
          <cell r="I78" t="str">
            <v>F</v>
          </cell>
          <cell r="J78" t="str">
            <v>MCHINJI</v>
          </cell>
          <cell r="K78">
            <v>5</v>
          </cell>
          <cell r="L78">
            <v>0</v>
          </cell>
        </row>
        <row r="79">
          <cell r="A79" t="str">
            <v>RS 253</v>
          </cell>
          <cell r="B79">
            <v>75</v>
          </cell>
          <cell r="C79" t="str">
            <v>C</v>
          </cell>
          <cell r="D79" t="str">
            <v>T</v>
          </cell>
          <cell r="E79" t="str">
            <v>Mkanda - Chawala T.C.</v>
          </cell>
          <cell r="F79" t="str">
            <v>S118</v>
          </cell>
          <cell r="G79">
            <v>5</v>
          </cell>
          <cell r="H79">
            <v>9.3000000000000007</v>
          </cell>
          <cell r="I79" t="str">
            <v>F</v>
          </cell>
          <cell r="J79" t="str">
            <v>MCHINJI</v>
          </cell>
          <cell r="K79" t="str">
            <v>5,6</v>
          </cell>
          <cell r="L79">
            <v>0</v>
          </cell>
        </row>
        <row r="80">
          <cell r="A80" t="str">
            <v>RS 251</v>
          </cell>
          <cell r="B80">
            <v>73</v>
          </cell>
          <cell r="C80" t="str">
            <v>C</v>
          </cell>
          <cell r="D80" t="str">
            <v>T</v>
          </cell>
          <cell r="E80" t="str">
            <v>Chawala T.C. - Mchinji School</v>
          </cell>
          <cell r="F80" t="str">
            <v>S118</v>
          </cell>
          <cell r="G80">
            <v>6</v>
          </cell>
          <cell r="H80">
            <v>15.5</v>
          </cell>
          <cell r="I80" t="str">
            <v>F</v>
          </cell>
          <cell r="J80" t="str">
            <v>MCHINJI</v>
          </cell>
          <cell r="K80">
            <v>6</v>
          </cell>
          <cell r="L80">
            <v>0</v>
          </cell>
        </row>
        <row r="81">
          <cell r="A81" t="str">
            <v>RS 252</v>
          </cell>
          <cell r="B81">
            <v>74</v>
          </cell>
          <cell r="C81" t="str">
            <v>C</v>
          </cell>
          <cell r="D81" t="str">
            <v>T</v>
          </cell>
          <cell r="E81" t="str">
            <v>Mchinji School - Kamuzu School</v>
          </cell>
          <cell r="F81" t="str">
            <v>S118</v>
          </cell>
          <cell r="G81">
            <v>7</v>
          </cell>
          <cell r="H81">
            <v>10.8</v>
          </cell>
          <cell r="I81" t="str">
            <v>F</v>
          </cell>
          <cell r="J81" t="str">
            <v>MCHINJI</v>
          </cell>
          <cell r="K81">
            <v>6</v>
          </cell>
          <cell r="L81" t="str">
            <v>Changed designation from M2 to M4</v>
          </cell>
        </row>
        <row r="82">
          <cell r="A82" t="str">
            <v>RS 257</v>
          </cell>
          <cell r="B82">
            <v>79</v>
          </cell>
          <cell r="C82" t="str">
            <v>C</v>
          </cell>
          <cell r="D82" t="str">
            <v>T</v>
          </cell>
          <cell r="E82" t="str">
            <v>Mchepa - Kaniche</v>
          </cell>
          <cell r="F82" t="str">
            <v>S119</v>
          </cell>
          <cell r="G82">
            <v>1</v>
          </cell>
          <cell r="H82">
            <v>3.4</v>
          </cell>
          <cell r="I82" t="str">
            <v>R</v>
          </cell>
          <cell r="J82" t="str">
            <v>SALIMA</v>
          </cell>
          <cell r="K82">
            <v>7</v>
          </cell>
          <cell r="L82">
            <v>0</v>
          </cell>
        </row>
        <row r="83">
          <cell r="A83" t="str">
            <v>RS 256</v>
          </cell>
          <cell r="B83">
            <v>78</v>
          </cell>
          <cell r="C83" t="str">
            <v>C</v>
          </cell>
          <cell r="D83" t="str">
            <v>T</v>
          </cell>
          <cell r="E83" t="str">
            <v>Kaniche - Kanongola</v>
          </cell>
          <cell r="F83" t="str">
            <v>S119</v>
          </cell>
          <cell r="G83">
            <v>2</v>
          </cell>
          <cell r="H83">
            <v>9.4</v>
          </cell>
          <cell r="I83" t="str">
            <v>R</v>
          </cell>
          <cell r="J83" t="str">
            <v>SALIMA</v>
          </cell>
          <cell r="K83">
            <v>6</v>
          </cell>
          <cell r="L83">
            <v>0</v>
          </cell>
        </row>
        <row r="84">
          <cell r="A84" t="str">
            <v>RS 255</v>
          </cell>
          <cell r="B84">
            <v>77</v>
          </cell>
          <cell r="C84" t="str">
            <v>C</v>
          </cell>
          <cell r="D84" t="str">
            <v>T</v>
          </cell>
          <cell r="E84" t="str">
            <v>Kanongola - Mafika</v>
          </cell>
          <cell r="F84" t="str">
            <v>S119</v>
          </cell>
          <cell r="G84">
            <v>3</v>
          </cell>
          <cell r="H84">
            <v>18.899999999999999</v>
          </cell>
          <cell r="I84" t="str">
            <v>R</v>
          </cell>
          <cell r="J84" t="str">
            <v>DOWA</v>
          </cell>
          <cell r="K84">
            <v>6</v>
          </cell>
          <cell r="L84">
            <v>0</v>
          </cell>
        </row>
        <row r="85">
          <cell r="A85" t="str">
            <v>RS 254</v>
          </cell>
          <cell r="B85">
            <v>76</v>
          </cell>
          <cell r="C85" t="str">
            <v>C</v>
          </cell>
          <cell r="D85" t="str">
            <v>T</v>
          </cell>
          <cell r="E85" t="str">
            <v>Mafika - Lipanda</v>
          </cell>
          <cell r="F85" t="str">
            <v>S119</v>
          </cell>
          <cell r="G85">
            <v>4</v>
          </cell>
          <cell r="H85">
            <v>16.899999999999999</v>
          </cell>
          <cell r="I85" t="str">
            <v>R</v>
          </cell>
          <cell r="J85" t="str">
            <v>DOWA</v>
          </cell>
          <cell r="K85">
            <v>6</v>
          </cell>
          <cell r="L85">
            <v>0</v>
          </cell>
        </row>
        <row r="86">
          <cell r="A86" t="str">
            <v>RS 272</v>
          </cell>
          <cell r="B86">
            <v>94</v>
          </cell>
          <cell r="C86" t="str">
            <v>C</v>
          </cell>
          <cell r="D86" t="str">
            <v>T</v>
          </cell>
          <cell r="E86" t="str">
            <v>Kachinchezo - Kachiwele</v>
          </cell>
          <cell r="F86" t="str">
            <v>S121</v>
          </cell>
          <cell r="G86">
            <v>1</v>
          </cell>
          <cell r="H86">
            <v>7.6</v>
          </cell>
          <cell r="I86" t="str">
            <v>F</v>
          </cell>
          <cell r="J86" t="str">
            <v>LILONGWE</v>
          </cell>
          <cell r="K86">
            <v>6</v>
          </cell>
          <cell r="L86">
            <v>0</v>
          </cell>
        </row>
        <row r="87">
          <cell r="A87" t="str">
            <v>RS 267</v>
          </cell>
          <cell r="B87">
            <v>89</v>
          </cell>
          <cell r="C87" t="str">
            <v>C</v>
          </cell>
          <cell r="D87" t="str">
            <v>T</v>
          </cell>
          <cell r="E87" t="str">
            <v>Kachiwele - Lilongwe river</v>
          </cell>
          <cell r="F87" t="str">
            <v>S121</v>
          </cell>
          <cell r="G87">
            <v>2</v>
          </cell>
          <cell r="H87">
            <v>6.7</v>
          </cell>
          <cell r="I87" t="str">
            <v>H</v>
          </cell>
          <cell r="J87" t="str">
            <v>LILONGWE</v>
          </cell>
          <cell r="K87">
            <v>6</v>
          </cell>
          <cell r="L87">
            <v>0</v>
          </cell>
        </row>
        <row r="88">
          <cell r="A88" t="str">
            <v>RS 268</v>
          </cell>
          <cell r="B88">
            <v>90</v>
          </cell>
          <cell r="C88" t="str">
            <v>C</v>
          </cell>
          <cell r="D88" t="str">
            <v>T</v>
          </cell>
          <cell r="E88" t="str">
            <v>Lilongwe River - Milungu</v>
          </cell>
          <cell r="F88" t="str">
            <v>S121</v>
          </cell>
          <cell r="G88">
            <v>3</v>
          </cell>
          <cell r="H88">
            <v>15.5</v>
          </cell>
          <cell r="I88" t="str">
            <v>R</v>
          </cell>
          <cell r="J88" t="str">
            <v>LILONGWE</v>
          </cell>
          <cell r="K88">
            <v>6</v>
          </cell>
          <cell r="L88" t="str">
            <v>Changed designation from D276 to T357</v>
          </cell>
        </row>
        <row r="89">
          <cell r="A89" t="str">
            <v>RS 270</v>
          </cell>
          <cell r="B89">
            <v>92</v>
          </cell>
          <cell r="C89" t="str">
            <v>C</v>
          </cell>
          <cell r="D89" t="str">
            <v>T</v>
          </cell>
          <cell r="E89" t="str">
            <v>Milungu - Chimbalanga</v>
          </cell>
          <cell r="F89" t="str">
            <v>S121</v>
          </cell>
          <cell r="G89">
            <v>4</v>
          </cell>
          <cell r="H89">
            <v>7.3</v>
          </cell>
          <cell r="I89" t="str">
            <v>H</v>
          </cell>
          <cell r="J89" t="str">
            <v>LILONGWE</v>
          </cell>
          <cell r="K89">
            <v>6</v>
          </cell>
          <cell r="L89" t="str">
            <v>Changed designation from T358 to T357</v>
          </cell>
        </row>
        <row r="90">
          <cell r="A90" t="str">
            <v>RS 264</v>
          </cell>
          <cell r="B90">
            <v>86</v>
          </cell>
          <cell r="C90" t="str">
            <v>C</v>
          </cell>
          <cell r="D90" t="str">
            <v>T</v>
          </cell>
          <cell r="E90" t="str">
            <v>Chimbalanga - Mphunzi</v>
          </cell>
          <cell r="F90" t="str">
            <v>S121</v>
          </cell>
          <cell r="G90">
            <v>5</v>
          </cell>
          <cell r="H90">
            <v>4.2</v>
          </cell>
          <cell r="I90" t="str">
            <v>R</v>
          </cell>
          <cell r="J90" t="str">
            <v>LILONGWE</v>
          </cell>
          <cell r="K90">
            <v>6</v>
          </cell>
          <cell r="L90">
            <v>0</v>
          </cell>
        </row>
        <row r="91">
          <cell r="A91" t="str">
            <v>RS 262</v>
          </cell>
          <cell r="B91">
            <v>84</v>
          </cell>
          <cell r="C91" t="str">
            <v>C</v>
          </cell>
          <cell r="D91" t="str">
            <v>T</v>
          </cell>
          <cell r="E91" t="str">
            <v>Mphunzi - Mpeya T.C.</v>
          </cell>
          <cell r="F91" t="str">
            <v>S121</v>
          </cell>
          <cell r="G91">
            <v>6</v>
          </cell>
          <cell r="H91">
            <v>5.9</v>
          </cell>
          <cell r="I91" t="str">
            <v>F</v>
          </cell>
          <cell r="J91" t="str">
            <v>LILONGWE</v>
          </cell>
          <cell r="K91">
            <v>6</v>
          </cell>
          <cell r="L91">
            <v>0</v>
          </cell>
        </row>
        <row r="92">
          <cell r="A92" t="str">
            <v>RS 269</v>
          </cell>
          <cell r="B92">
            <v>91</v>
          </cell>
          <cell r="C92" t="str">
            <v>C</v>
          </cell>
          <cell r="D92" t="str">
            <v>T</v>
          </cell>
          <cell r="E92" t="str">
            <v>Mpeya T.C. - Chamadenga</v>
          </cell>
          <cell r="F92" t="str">
            <v>S121</v>
          </cell>
          <cell r="G92">
            <v>7</v>
          </cell>
          <cell r="H92">
            <v>6.4</v>
          </cell>
          <cell r="I92" t="str">
            <v>F</v>
          </cell>
          <cell r="J92" t="str">
            <v>LILONGWE</v>
          </cell>
          <cell r="K92">
            <v>6</v>
          </cell>
          <cell r="L92">
            <v>0</v>
          </cell>
        </row>
        <row r="93">
          <cell r="A93" t="str">
            <v>RS 273</v>
          </cell>
          <cell r="B93">
            <v>95</v>
          </cell>
          <cell r="C93" t="str">
            <v>C</v>
          </cell>
          <cell r="D93" t="str">
            <v>T</v>
          </cell>
          <cell r="E93" t="str">
            <v>Chamadenga - Kamphata</v>
          </cell>
          <cell r="F93" t="str">
            <v>S121</v>
          </cell>
          <cell r="G93">
            <v>8</v>
          </cell>
          <cell r="H93">
            <v>9.1</v>
          </cell>
          <cell r="I93" t="str">
            <v>F</v>
          </cell>
          <cell r="J93" t="str">
            <v>LILONGWE</v>
          </cell>
          <cell r="K93">
            <v>6</v>
          </cell>
          <cell r="L93">
            <v>0</v>
          </cell>
        </row>
        <row r="94">
          <cell r="A94" t="str">
            <v>RS 278</v>
          </cell>
          <cell r="B94">
            <v>100</v>
          </cell>
          <cell r="C94" t="str">
            <v>C</v>
          </cell>
          <cell r="D94" t="str">
            <v>T</v>
          </cell>
          <cell r="E94" t="str">
            <v>Kaunda Road - Lingadzi River</v>
          </cell>
          <cell r="F94" t="str">
            <v>S123</v>
          </cell>
          <cell r="G94">
            <v>1</v>
          </cell>
          <cell r="H94">
            <v>6</v>
          </cell>
          <cell r="I94" t="str">
            <v>F</v>
          </cell>
          <cell r="J94" t="str">
            <v>LILONGWE</v>
          </cell>
          <cell r="K94">
            <v>6</v>
          </cell>
          <cell r="L94" t="str">
            <v>Section start changed to exclude Chendawaka Road (RS 154)</v>
          </cell>
        </row>
        <row r="95">
          <cell r="A95" t="str">
            <v>RS 277</v>
          </cell>
          <cell r="B95">
            <v>99</v>
          </cell>
          <cell r="C95" t="str">
            <v>C</v>
          </cell>
          <cell r="D95" t="str">
            <v>T</v>
          </cell>
          <cell r="E95" t="str">
            <v>Lingadzi River - Chitedze</v>
          </cell>
          <cell r="F95" t="str">
            <v>S123</v>
          </cell>
          <cell r="G95">
            <v>2</v>
          </cell>
          <cell r="H95">
            <v>15.2</v>
          </cell>
          <cell r="I95" t="str">
            <v>F</v>
          </cell>
          <cell r="J95" t="str">
            <v>LILONGWE</v>
          </cell>
          <cell r="K95">
            <v>6</v>
          </cell>
          <cell r="L95">
            <v>0</v>
          </cell>
        </row>
        <row r="96">
          <cell r="A96" t="str">
            <v>RS 282</v>
          </cell>
          <cell r="B96">
            <v>104</v>
          </cell>
          <cell r="C96" t="str">
            <v>C</v>
          </cell>
          <cell r="D96" t="str">
            <v>T</v>
          </cell>
          <cell r="E96" t="str">
            <v>Likuni - Kakoma</v>
          </cell>
          <cell r="F96" t="str">
            <v>S124</v>
          </cell>
          <cell r="G96">
            <v>3</v>
          </cell>
          <cell r="H96">
            <v>10.3</v>
          </cell>
          <cell r="I96" t="str">
            <v>F</v>
          </cell>
          <cell r="J96" t="str">
            <v>LILONGWE</v>
          </cell>
          <cell r="K96">
            <v>6</v>
          </cell>
          <cell r="L96">
            <v>0</v>
          </cell>
        </row>
        <row r="97">
          <cell r="A97" t="str">
            <v>RS 292</v>
          </cell>
          <cell r="B97">
            <v>114</v>
          </cell>
          <cell r="C97" t="str">
            <v>C</v>
          </cell>
          <cell r="D97" t="str">
            <v>T</v>
          </cell>
          <cell r="E97" t="str">
            <v>Kakoma - Malingunde</v>
          </cell>
          <cell r="F97" t="str">
            <v>S124</v>
          </cell>
          <cell r="G97">
            <v>4</v>
          </cell>
          <cell r="H97">
            <v>7</v>
          </cell>
          <cell r="I97" t="str">
            <v>F</v>
          </cell>
          <cell r="J97" t="str">
            <v>LILONGWE</v>
          </cell>
          <cell r="K97">
            <v>6</v>
          </cell>
          <cell r="L97" t="str">
            <v>Changed junction road designation from M5</v>
          </cell>
        </row>
        <row r="98">
          <cell r="A98" t="str">
            <v>RS 564</v>
          </cell>
          <cell r="B98">
            <v>386</v>
          </cell>
          <cell r="C98" t="str">
            <v>C</v>
          </cell>
          <cell r="D98" t="str">
            <v>T</v>
          </cell>
          <cell r="E98" t="str">
            <v>Malingunde - Kabyzala Village</v>
          </cell>
          <cell r="F98" t="str">
            <v>S124</v>
          </cell>
          <cell r="G98">
            <v>5</v>
          </cell>
          <cell r="H98">
            <v>3.3</v>
          </cell>
          <cell r="I98" t="str">
            <v>F</v>
          </cell>
          <cell r="J98" t="str">
            <v>LILONGWE</v>
          </cell>
          <cell r="K98">
            <v>6</v>
          </cell>
          <cell r="L98" t="str">
            <v>Changed designation from T345 to S124</v>
          </cell>
        </row>
        <row r="99">
          <cell r="A99" t="str">
            <v>RS 271</v>
          </cell>
          <cell r="B99">
            <v>93</v>
          </cell>
          <cell r="C99" t="str">
            <v>C</v>
          </cell>
          <cell r="D99" t="str">
            <v>T</v>
          </cell>
          <cell r="E99" t="str">
            <v>Kabyzala Village - Nsengere</v>
          </cell>
          <cell r="F99" t="str">
            <v>S124</v>
          </cell>
          <cell r="G99">
            <v>6</v>
          </cell>
          <cell r="H99">
            <v>14.6</v>
          </cell>
          <cell r="I99" t="str">
            <v>F</v>
          </cell>
          <cell r="J99" t="str">
            <v>LILONGWE</v>
          </cell>
          <cell r="K99">
            <v>6</v>
          </cell>
          <cell r="L99">
            <v>0</v>
          </cell>
        </row>
        <row r="100">
          <cell r="A100" t="str">
            <v>RS 279</v>
          </cell>
          <cell r="B100">
            <v>101</v>
          </cell>
          <cell r="C100" t="str">
            <v>C</v>
          </cell>
          <cell r="D100" t="str">
            <v>T</v>
          </cell>
          <cell r="E100" t="str">
            <v>Mitundu - Sitima</v>
          </cell>
          <cell r="F100" t="str">
            <v>S124</v>
          </cell>
          <cell r="G100">
            <v>7</v>
          </cell>
          <cell r="H100">
            <v>3.6</v>
          </cell>
          <cell r="I100" t="str">
            <v>F</v>
          </cell>
          <cell r="J100" t="str">
            <v>LILONGWE</v>
          </cell>
          <cell r="K100">
            <v>6</v>
          </cell>
          <cell r="L100">
            <v>0</v>
          </cell>
        </row>
        <row r="101">
          <cell r="A101" t="str">
            <v>RS 661</v>
          </cell>
          <cell r="B101">
            <v>483</v>
          </cell>
          <cell r="C101" t="str">
            <v>C</v>
          </cell>
          <cell r="D101" t="str">
            <v>T</v>
          </cell>
          <cell r="E101" t="str">
            <v>Sitima - Kambalanje</v>
          </cell>
          <cell r="F101" t="str">
            <v>S124</v>
          </cell>
          <cell r="G101">
            <v>8</v>
          </cell>
          <cell r="H101">
            <v>1.9</v>
          </cell>
          <cell r="I101" t="str">
            <v>F</v>
          </cell>
          <cell r="J101" t="str">
            <v>LILONGWE</v>
          </cell>
          <cell r="K101">
            <v>6</v>
          </cell>
          <cell r="L101" t="str">
            <v>Changed designation from D198 to S124</v>
          </cell>
        </row>
        <row r="102">
          <cell r="A102" t="str">
            <v>RS 284</v>
          </cell>
          <cell r="B102">
            <v>106</v>
          </cell>
          <cell r="C102" t="str">
            <v>C</v>
          </cell>
          <cell r="D102" t="str">
            <v>T</v>
          </cell>
          <cell r="E102" t="str">
            <v>Kambalanje - Chisendera</v>
          </cell>
          <cell r="F102" t="str">
            <v>S124</v>
          </cell>
          <cell r="G102">
            <v>9</v>
          </cell>
          <cell r="H102">
            <v>7.5</v>
          </cell>
          <cell r="I102" t="str">
            <v>F</v>
          </cell>
          <cell r="J102" t="str">
            <v>LILONGWE</v>
          </cell>
          <cell r="K102">
            <v>6</v>
          </cell>
          <cell r="L102">
            <v>0</v>
          </cell>
        </row>
        <row r="103">
          <cell r="A103" t="str">
            <v>RS 286</v>
          </cell>
          <cell r="B103">
            <v>108</v>
          </cell>
          <cell r="C103" t="str">
            <v>C</v>
          </cell>
          <cell r="D103" t="str">
            <v>T</v>
          </cell>
          <cell r="E103" t="str">
            <v>Chisendera - Mlozesi</v>
          </cell>
          <cell r="F103" t="str">
            <v>S124</v>
          </cell>
          <cell r="G103">
            <v>10</v>
          </cell>
          <cell r="H103">
            <v>4.9000000000000004</v>
          </cell>
          <cell r="I103" t="str">
            <v>F</v>
          </cell>
          <cell r="J103" t="str">
            <v>LILONGWE</v>
          </cell>
          <cell r="K103">
            <v>6</v>
          </cell>
          <cell r="L103">
            <v>0</v>
          </cell>
        </row>
        <row r="104">
          <cell r="A104" t="str">
            <v>RS 288</v>
          </cell>
          <cell r="B104">
            <v>110</v>
          </cell>
          <cell r="C104" t="str">
            <v>C</v>
          </cell>
          <cell r="D104" t="str">
            <v>T</v>
          </cell>
          <cell r="E104" t="str">
            <v>Mlozesi - Diamphwe River</v>
          </cell>
          <cell r="F104" t="str">
            <v>S124</v>
          </cell>
          <cell r="G104">
            <v>11</v>
          </cell>
          <cell r="H104">
            <v>4.5</v>
          </cell>
          <cell r="I104" t="str">
            <v>F</v>
          </cell>
          <cell r="J104" t="str">
            <v>LILONGWE</v>
          </cell>
          <cell r="K104">
            <v>6</v>
          </cell>
          <cell r="L104">
            <v>0</v>
          </cell>
        </row>
        <row r="105">
          <cell r="A105" t="str">
            <v>RS 290</v>
          </cell>
          <cell r="B105">
            <v>112</v>
          </cell>
          <cell r="C105" t="str">
            <v>C</v>
          </cell>
          <cell r="D105" t="str">
            <v>T</v>
          </cell>
          <cell r="E105" t="str">
            <v>Diamphwe River - Chidewere</v>
          </cell>
          <cell r="F105" t="str">
            <v>S124</v>
          </cell>
          <cell r="G105">
            <v>12</v>
          </cell>
          <cell r="H105">
            <v>9.4</v>
          </cell>
          <cell r="I105" t="str">
            <v>F</v>
          </cell>
          <cell r="J105" t="str">
            <v>DEDZA</v>
          </cell>
          <cell r="K105">
            <v>6</v>
          </cell>
          <cell r="L105">
            <v>0</v>
          </cell>
        </row>
        <row r="106">
          <cell r="A106" t="str">
            <v>RS 281</v>
          </cell>
          <cell r="B106">
            <v>103</v>
          </cell>
          <cell r="C106" t="str">
            <v>C</v>
          </cell>
          <cell r="D106" t="str">
            <v>T</v>
          </cell>
          <cell r="E106" t="str">
            <v>Chidewere - Lobi</v>
          </cell>
          <cell r="F106" t="str">
            <v>S124</v>
          </cell>
          <cell r="G106">
            <v>13</v>
          </cell>
          <cell r="H106">
            <v>13</v>
          </cell>
          <cell r="I106" t="str">
            <v>F</v>
          </cell>
          <cell r="J106" t="str">
            <v>DEDZA</v>
          </cell>
          <cell r="K106">
            <v>6</v>
          </cell>
          <cell r="L106" t="str">
            <v>Changed designation from D209 to T366</v>
          </cell>
        </row>
        <row r="107">
          <cell r="A107" t="str">
            <v>RS 283</v>
          </cell>
          <cell r="B107">
            <v>105</v>
          </cell>
          <cell r="C107" t="str">
            <v>C</v>
          </cell>
          <cell r="D107" t="str">
            <v>T</v>
          </cell>
          <cell r="E107" t="str">
            <v>Lobi - Maonde</v>
          </cell>
          <cell r="F107" t="str">
            <v>S124</v>
          </cell>
          <cell r="G107">
            <v>14</v>
          </cell>
          <cell r="H107">
            <v>5.9</v>
          </cell>
          <cell r="I107" t="str">
            <v>F</v>
          </cell>
          <cell r="J107" t="str">
            <v>DEDZA</v>
          </cell>
          <cell r="K107">
            <v>6</v>
          </cell>
          <cell r="L107">
            <v>0</v>
          </cell>
        </row>
        <row r="108">
          <cell r="A108" t="str">
            <v>RS 280</v>
          </cell>
          <cell r="B108">
            <v>102</v>
          </cell>
          <cell r="C108" t="str">
            <v>C</v>
          </cell>
          <cell r="D108" t="str">
            <v>T</v>
          </cell>
          <cell r="E108" t="str">
            <v>Maonde - Kaliyodzi</v>
          </cell>
          <cell r="F108" t="str">
            <v>S124</v>
          </cell>
          <cell r="G108">
            <v>15</v>
          </cell>
          <cell r="H108">
            <v>1.8</v>
          </cell>
          <cell r="I108" t="str">
            <v>F</v>
          </cell>
          <cell r="J108" t="str">
            <v>DEDZA</v>
          </cell>
          <cell r="K108">
            <v>6</v>
          </cell>
          <cell r="L108" t="str">
            <v>Changed designation from UD to T367.</v>
          </cell>
        </row>
        <row r="109">
          <cell r="A109" t="str">
            <v>RS 291</v>
          </cell>
          <cell r="B109">
            <v>113</v>
          </cell>
          <cell r="C109" t="str">
            <v>C</v>
          </cell>
          <cell r="D109" t="str">
            <v>T</v>
          </cell>
          <cell r="E109" t="str">
            <v>Kaliyodzi - Jumbe</v>
          </cell>
          <cell r="F109" t="str">
            <v>S124</v>
          </cell>
          <cell r="G109">
            <v>16</v>
          </cell>
          <cell r="H109">
            <v>7.8</v>
          </cell>
          <cell r="I109" t="str">
            <v>F</v>
          </cell>
          <cell r="J109" t="str">
            <v>DEDZA</v>
          </cell>
          <cell r="K109">
            <v>6</v>
          </cell>
          <cell r="L109">
            <v>0</v>
          </cell>
        </row>
        <row r="110">
          <cell r="A110" t="str">
            <v>RS 285</v>
          </cell>
          <cell r="B110">
            <v>107</v>
          </cell>
          <cell r="C110" t="str">
            <v>C</v>
          </cell>
          <cell r="D110" t="str">
            <v>T</v>
          </cell>
          <cell r="E110" t="str">
            <v>Jumbe - Mchaneka</v>
          </cell>
          <cell r="F110" t="str">
            <v>S124</v>
          </cell>
          <cell r="G110">
            <v>17</v>
          </cell>
          <cell r="H110">
            <v>4.8</v>
          </cell>
          <cell r="I110" t="str">
            <v>F</v>
          </cell>
          <cell r="J110" t="str">
            <v>DEDZA</v>
          </cell>
          <cell r="K110">
            <v>6</v>
          </cell>
          <cell r="L110">
            <v>0</v>
          </cell>
        </row>
        <row r="111">
          <cell r="A111" t="str">
            <v>RS 293</v>
          </cell>
          <cell r="B111">
            <v>115</v>
          </cell>
          <cell r="C111" t="str">
            <v>C</v>
          </cell>
          <cell r="D111" t="str">
            <v>T</v>
          </cell>
          <cell r="E111" t="str">
            <v>Bunda - Nsendere</v>
          </cell>
          <cell r="F111" t="str">
            <v>S125</v>
          </cell>
          <cell r="G111">
            <v>3</v>
          </cell>
          <cell r="H111">
            <v>4.5999999999999996</v>
          </cell>
          <cell r="I111" t="str">
            <v>F</v>
          </cell>
          <cell r="J111" t="str">
            <v>LILONGWE</v>
          </cell>
          <cell r="K111">
            <v>6</v>
          </cell>
          <cell r="L111">
            <v>0</v>
          </cell>
        </row>
        <row r="112">
          <cell r="A112" t="str">
            <v>RS 296</v>
          </cell>
          <cell r="B112">
            <v>118</v>
          </cell>
          <cell r="C112" t="str">
            <v>C</v>
          </cell>
          <cell r="D112" t="str">
            <v>T</v>
          </cell>
          <cell r="E112" t="str">
            <v>Nsendere - Mitundu</v>
          </cell>
          <cell r="F112" t="str">
            <v>S125</v>
          </cell>
          <cell r="G112">
            <v>4</v>
          </cell>
          <cell r="H112">
            <v>2.7</v>
          </cell>
          <cell r="I112" t="str">
            <v>F</v>
          </cell>
          <cell r="J112" t="str">
            <v>LILONGWE</v>
          </cell>
          <cell r="K112">
            <v>6</v>
          </cell>
          <cell r="L112">
            <v>0</v>
          </cell>
        </row>
        <row r="113">
          <cell r="A113" t="str">
            <v>RS 300</v>
          </cell>
          <cell r="B113">
            <v>122</v>
          </cell>
          <cell r="C113" t="str">
            <v>C</v>
          </cell>
          <cell r="D113" t="str">
            <v>T</v>
          </cell>
          <cell r="E113" t="str">
            <v>junction M1 - Thete</v>
          </cell>
          <cell r="F113" t="str">
            <v>S126</v>
          </cell>
          <cell r="G113">
            <v>1</v>
          </cell>
          <cell r="H113">
            <v>18</v>
          </cell>
          <cell r="I113" t="str">
            <v>F</v>
          </cell>
          <cell r="J113" t="str">
            <v>DEDZA</v>
          </cell>
          <cell r="K113">
            <v>6</v>
          </cell>
          <cell r="L113" t="str">
            <v>Changed designation from D370 to T370</v>
          </cell>
        </row>
        <row r="114">
          <cell r="A114" t="str">
            <v>RS 301</v>
          </cell>
          <cell r="B114">
            <v>123</v>
          </cell>
          <cell r="C114" t="str">
            <v>C</v>
          </cell>
          <cell r="D114" t="str">
            <v>T</v>
          </cell>
          <cell r="E114" t="str">
            <v>Thete - Lobi</v>
          </cell>
          <cell r="F114" t="str">
            <v>S126</v>
          </cell>
          <cell r="G114">
            <v>2</v>
          </cell>
          <cell r="H114">
            <v>9.1</v>
          </cell>
          <cell r="I114" t="str">
            <v>F</v>
          </cell>
          <cell r="J114" t="str">
            <v>DEDZA</v>
          </cell>
          <cell r="K114">
            <v>6</v>
          </cell>
          <cell r="L114" t="str">
            <v>Changed designation from D370 to T370</v>
          </cell>
        </row>
        <row r="115">
          <cell r="A115" t="str">
            <v>RS 306</v>
          </cell>
          <cell r="B115">
            <v>128</v>
          </cell>
          <cell r="C115" t="str">
            <v>C</v>
          </cell>
          <cell r="D115" t="str">
            <v>T</v>
          </cell>
          <cell r="E115" t="str">
            <v>Masasa (junction M1) - Chapita</v>
          </cell>
          <cell r="F115" t="str">
            <v>S127</v>
          </cell>
          <cell r="G115">
            <v>1</v>
          </cell>
          <cell r="H115">
            <v>2.2000000000000002</v>
          </cell>
          <cell r="I115" t="str">
            <v>F</v>
          </cell>
          <cell r="J115" t="str">
            <v>DEDZA</v>
          </cell>
          <cell r="K115">
            <v>7</v>
          </cell>
          <cell r="L115">
            <v>0</v>
          </cell>
        </row>
        <row r="116">
          <cell r="A116" t="str">
            <v>RS 302</v>
          </cell>
          <cell r="B116">
            <v>124</v>
          </cell>
          <cell r="C116" t="str">
            <v>C</v>
          </cell>
          <cell r="D116" t="str">
            <v>T</v>
          </cell>
          <cell r="E116" t="str">
            <v>Chapita - Khwekhwelele</v>
          </cell>
          <cell r="F116" t="str">
            <v>S127</v>
          </cell>
          <cell r="G116">
            <v>2</v>
          </cell>
          <cell r="H116">
            <v>16.5</v>
          </cell>
          <cell r="I116" t="str">
            <v>R</v>
          </cell>
          <cell r="J116" t="str">
            <v>DEDZA</v>
          </cell>
          <cell r="K116">
            <v>7</v>
          </cell>
          <cell r="L116">
            <v>0</v>
          </cell>
        </row>
        <row r="117">
          <cell r="A117" t="str">
            <v>RS 303</v>
          </cell>
          <cell r="B117">
            <v>125</v>
          </cell>
          <cell r="C117" t="str">
            <v>C</v>
          </cell>
          <cell r="D117" t="str">
            <v>T</v>
          </cell>
          <cell r="E117" t="str">
            <v>Chitambe River - Mganja</v>
          </cell>
          <cell r="F117" t="str">
            <v>S127</v>
          </cell>
          <cell r="G117">
            <v>3</v>
          </cell>
          <cell r="H117">
            <v>3.7</v>
          </cell>
          <cell r="I117" t="str">
            <v>R</v>
          </cell>
          <cell r="J117" t="str">
            <v>DEDZA</v>
          </cell>
          <cell r="K117">
            <v>7</v>
          </cell>
          <cell r="L117">
            <v>0</v>
          </cell>
        </row>
        <row r="118">
          <cell r="A118" t="str">
            <v>RS 305</v>
          </cell>
          <cell r="B118">
            <v>127</v>
          </cell>
          <cell r="C118" t="str">
            <v>C</v>
          </cell>
          <cell r="D118" t="str">
            <v>T</v>
          </cell>
          <cell r="E118" t="str">
            <v>Golomoti - Liwenga</v>
          </cell>
          <cell r="F118" t="str">
            <v>S127</v>
          </cell>
          <cell r="G118">
            <v>5</v>
          </cell>
          <cell r="H118">
            <v>5.6</v>
          </cell>
          <cell r="I118" t="str">
            <v>R</v>
          </cell>
          <cell r="J118" t="str">
            <v>DEDZA</v>
          </cell>
          <cell r="K118">
            <v>7</v>
          </cell>
          <cell r="L118">
            <v>0</v>
          </cell>
        </row>
        <row r="119">
          <cell r="A119" t="str">
            <v>RS 304</v>
          </cell>
          <cell r="B119">
            <v>126</v>
          </cell>
          <cell r="C119" t="str">
            <v>C</v>
          </cell>
          <cell r="D119" t="str">
            <v>T</v>
          </cell>
          <cell r="E119" t="str">
            <v>Liwenga - Kapiri (junction M10)</v>
          </cell>
          <cell r="F119" t="str">
            <v>S127</v>
          </cell>
          <cell r="G119">
            <v>6</v>
          </cell>
          <cell r="H119">
            <v>12</v>
          </cell>
          <cell r="I119" t="str">
            <v>F</v>
          </cell>
          <cell r="J119" t="str">
            <v>DEDZA</v>
          </cell>
          <cell r="K119">
            <v>7</v>
          </cell>
          <cell r="L119">
            <v>0</v>
          </cell>
        </row>
        <row r="120">
          <cell r="A120" t="str">
            <v>RS 342</v>
          </cell>
          <cell r="B120">
            <v>164</v>
          </cell>
          <cell r="C120" t="str">
            <v>S</v>
          </cell>
          <cell r="D120" t="str">
            <v>T</v>
          </cell>
          <cell r="E120" t="str">
            <v>Maganga - Kwilasya</v>
          </cell>
          <cell r="F120" t="str">
            <v>S129</v>
          </cell>
          <cell r="G120">
            <v>1</v>
          </cell>
          <cell r="H120">
            <v>13.8</v>
          </cell>
          <cell r="I120" t="str">
            <v>F</v>
          </cell>
          <cell r="J120" t="str">
            <v>MANGOCHI</v>
          </cell>
          <cell r="K120">
            <v>7</v>
          </cell>
          <cell r="L120" t="str">
            <v>Changed designation from S121 to T373</v>
          </cell>
        </row>
        <row r="121">
          <cell r="A121" t="str">
            <v>RS 344</v>
          </cell>
          <cell r="B121">
            <v>166</v>
          </cell>
          <cell r="C121" t="str">
            <v>S</v>
          </cell>
          <cell r="D121" t="str">
            <v>T</v>
          </cell>
          <cell r="E121" t="str">
            <v>Kwilasya - Makanjira</v>
          </cell>
          <cell r="F121" t="str">
            <v>S129</v>
          </cell>
          <cell r="G121">
            <v>2</v>
          </cell>
          <cell r="H121">
            <v>15.8</v>
          </cell>
          <cell r="I121" t="str">
            <v>F</v>
          </cell>
          <cell r="J121" t="str">
            <v>MANGOCHI</v>
          </cell>
          <cell r="K121">
            <v>7</v>
          </cell>
          <cell r="L121" t="str">
            <v>Changed designation from S121 to T373</v>
          </cell>
        </row>
        <row r="122">
          <cell r="A122" t="str">
            <v>RS 340</v>
          </cell>
          <cell r="B122">
            <v>162</v>
          </cell>
          <cell r="C122" t="str">
            <v>S</v>
          </cell>
          <cell r="D122" t="str">
            <v>T</v>
          </cell>
          <cell r="E122" t="str">
            <v>Makanjira - Chilawe</v>
          </cell>
          <cell r="F122" t="str">
            <v>S129</v>
          </cell>
          <cell r="G122">
            <v>3</v>
          </cell>
          <cell r="H122">
            <v>13.6</v>
          </cell>
          <cell r="I122" t="str">
            <v>F</v>
          </cell>
          <cell r="J122" t="str">
            <v>MANGOCHI</v>
          </cell>
          <cell r="K122">
            <v>7</v>
          </cell>
          <cell r="L122">
            <v>0</v>
          </cell>
        </row>
        <row r="123">
          <cell r="A123" t="str">
            <v>RS 338</v>
          </cell>
          <cell r="B123">
            <v>160</v>
          </cell>
          <cell r="C123" t="str">
            <v>S</v>
          </cell>
          <cell r="D123" t="str">
            <v>T</v>
          </cell>
          <cell r="E123" t="str">
            <v>Chilawe - Binali</v>
          </cell>
          <cell r="F123" t="str">
            <v>S129</v>
          </cell>
          <cell r="G123">
            <v>4</v>
          </cell>
          <cell r="H123">
            <v>11.8</v>
          </cell>
          <cell r="I123" t="str">
            <v>F</v>
          </cell>
          <cell r="J123" t="str">
            <v>MANGOCHI</v>
          </cell>
          <cell r="K123">
            <v>7</v>
          </cell>
          <cell r="L123">
            <v>0</v>
          </cell>
        </row>
        <row r="124">
          <cell r="A124" t="str">
            <v>RS 341</v>
          </cell>
          <cell r="B124">
            <v>163</v>
          </cell>
          <cell r="C124" t="str">
            <v>S</v>
          </cell>
          <cell r="D124" t="str">
            <v>T</v>
          </cell>
          <cell r="E124" t="str">
            <v>Binali - Mdala</v>
          </cell>
          <cell r="F124" t="str">
            <v>S129</v>
          </cell>
          <cell r="G124">
            <v>5</v>
          </cell>
          <cell r="H124">
            <v>7.9</v>
          </cell>
          <cell r="I124" t="str">
            <v>F</v>
          </cell>
          <cell r="J124" t="str">
            <v>MANGOCHI</v>
          </cell>
          <cell r="K124">
            <v>7</v>
          </cell>
          <cell r="L124">
            <v>0</v>
          </cell>
        </row>
        <row r="125">
          <cell r="A125" t="str">
            <v>RS 335</v>
          </cell>
          <cell r="B125">
            <v>157</v>
          </cell>
          <cell r="C125" t="str">
            <v>S</v>
          </cell>
          <cell r="D125" t="str">
            <v>T</v>
          </cell>
          <cell r="E125" t="str">
            <v>Mdala - Unga River</v>
          </cell>
          <cell r="F125" t="str">
            <v>S129</v>
          </cell>
          <cell r="G125">
            <v>6</v>
          </cell>
          <cell r="H125">
            <v>5.4</v>
          </cell>
          <cell r="I125" t="str">
            <v>F</v>
          </cell>
          <cell r="J125" t="str">
            <v>MANGOCHI</v>
          </cell>
          <cell r="K125">
            <v>7</v>
          </cell>
          <cell r="L125" t="str">
            <v>Changed designation from D226 to T374</v>
          </cell>
        </row>
        <row r="126">
          <cell r="A126" t="str">
            <v>RS 346</v>
          </cell>
          <cell r="B126">
            <v>168</v>
          </cell>
          <cell r="C126" t="str">
            <v>S</v>
          </cell>
          <cell r="D126" t="str">
            <v>T</v>
          </cell>
          <cell r="E126" t="str">
            <v>Unga River - Lilembe River</v>
          </cell>
          <cell r="F126" t="str">
            <v>S129</v>
          </cell>
          <cell r="G126">
            <v>7</v>
          </cell>
          <cell r="H126">
            <v>8.1</v>
          </cell>
          <cell r="I126" t="str">
            <v>F</v>
          </cell>
          <cell r="J126" t="str">
            <v>MANGOCHI</v>
          </cell>
          <cell r="K126">
            <v>7</v>
          </cell>
          <cell r="L126">
            <v>0</v>
          </cell>
        </row>
        <row r="127">
          <cell r="A127" t="str">
            <v>RS 334</v>
          </cell>
          <cell r="B127">
            <v>156</v>
          </cell>
          <cell r="C127" t="str">
            <v>S</v>
          </cell>
          <cell r="D127" t="str">
            <v>T</v>
          </cell>
          <cell r="E127" t="str">
            <v>Lilembe River - Lungwena River</v>
          </cell>
          <cell r="F127" t="str">
            <v>S129</v>
          </cell>
          <cell r="G127">
            <v>8</v>
          </cell>
          <cell r="H127">
            <v>23.5</v>
          </cell>
          <cell r="I127" t="str">
            <v>F</v>
          </cell>
          <cell r="J127" t="str">
            <v>MANGOCHI</v>
          </cell>
          <cell r="K127">
            <v>7</v>
          </cell>
          <cell r="L127">
            <v>0</v>
          </cell>
        </row>
        <row r="128">
          <cell r="A128" t="str">
            <v>RS 345</v>
          </cell>
          <cell r="B128">
            <v>167</v>
          </cell>
          <cell r="C128" t="str">
            <v>S</v>
          </cell>
          <cell r="D128" t="str">
            <v>T</v>
          </cell>
          <cell r="E128" t="str">
            <v>Lungwena River - Malindi</v>
          </cell>
          <cell r="F128" t="str">
            <v>S129</v>
          </cell>
          <cell r="G128">
            <v>9</v>
          </cell>
          <cell r="H128">
            <v>14.3</v>
          </cell>
          <cell r="I128" t="str">
            <v>F</v>
          </cell>
          <cell r="J128" t="str">
            <v>MANGOCHI</v>
          </cell>
          <cell r="K128">
            <v>7</v>
          </cell>
          <cell r="L128">
            <v>0</v>
          </cell>
        </row>
        <row r="129">
          <cell r="A129" t="str">
            <v>RS 336</v>
          </cell>
          <cell r="B129">
            <v>158</v>
          </cell>
          <cell r="C129" t="str">
            <v>S</v>
          </cell>
          <cell r="D129" t="str">
            <v>T</v>
          </cell>
          <cell r="E129" t="str">
            <v>Malindi - Chingo (junction M3)</v>
          </cell>
          <cell r="F129" t="str">
            <v>S129</v>
          </cell>
          <cell r="G129">
            <v>10</v>
          </cell>
          <cell r="H129">
            <v>12</v>
          </cell>
          <cell r="I129" t="str">
            <v>F</v>
          </cell>
          <cell r="J129" t="str">
            <v>MANGOCHI</v>
          </cell>
          <cell r="K129">
            <v>7</v>
          </cell>
          <cell r="L129">
            <v>0</v>
          </cell>
        </row>
        <row r="130">
          <cell r="A130" t="str">
            <v>RS 350</v>
          </cell>
          <cell r="B130">
            <v>172</v>
          </cell>
          <cell r="C130" t="str">
            <v>S</v>
          </cell>
          <cell r="D130" t="str">
            <v>T</v>
          </cell>
          <cell r="E130" t="str">
            <v>Chiponde (junction M3) - Mandimba</v>
          </cell>
          <cell r="F130" t="str">
            <v>S131</v>
          </cell>
          <cell r="G130">
            <v>1</v>
          </cell>
          <cell r="H130">
            <v>1</v>
          </cell>
          <cell r="I130" t="str">
            <v>R</v>
          </cell>
          <cell r="J130" t="str">
            <v>MANGOCHI</v>
          </cell>
          <cell r="K130">
            <v>7</v>
          </cell>
          <cell r="L130">
            <v>0</v>
          </cell>
        </row>
        <row r="131">
          <cell r="A131" t="str">
            <v>RS 353</v>
          </cell>
          <cell r="B131">
            <v>175</v>
          </cell>
          <cell r="C131" t="str">
            <v>S</v>
          </cell>
          <cell r="D131" t="str">
            <v>T</v>
          </cell>
          <cell r="E131" t="str">
            <v>Mandimba - Masuku</v>
          </cell>
          <cell r="F131" t="str">
            <v>S131</v>
          </cell>
          <cell r="G131">
            <v>2</v>
          </cell>
          <cell r="H131">
            <v>10.9</v>
          </cell>
          <cell r="I131" t="str">
            <v>F</v>
          </cell>
          <cell r="J131" t="str">
            <v>MANGOCHI</v>
          </cell>
          <cell r="K131">
            <v>8</v>
          </cell>
          <cell r="L131" t="str">
            <v xml:space="preserve">New section part of RS 78 </v>
          </cell>
        </row>
        <row r="132">
          <cell r="A132" t="str">
            <v>RS 356</v>
          </cell>
          <cell r="B132">
            <v>178</v>
          </cell>
          <cell r="C132" t="str">
            <v>S</v>
          </cell>
          <cell r="D132" t="str">
            <v>T</v>
          </cell>
          <cell r="E132" t="str">
            <v>Masuku - Nkumba</v>
          </cell>
          <cell r="F132" t="str">
            <v>S131</v>
          </cell>
          <cell r="G132">
            <v>3</v>
          </cell>
          <cell r="H132">
            <v>17.600000000000001</v>
          </cell>
          <cell r="I132" t="str">
            <v>R</v>
          </cell>
          <cell r="J132" t="str">
            <v>MACHINGA</v>
          </cell>
          <cell r="K132">
            <v>8</v>
          </cell>
          <cell r="L132">
            <v>0</v>
          </cell>
        </row>
        <row r="133">
          <cell r="A133" t="str">
            <v>RS 349</v>
          </cell>
          <cell r="B133">
            <v>171</v>
          </cell>
          <cell r="C133" t="str">
            <v>S</v>
          </cell>
          <cell r="D133" t="str">
            <v>T</v>
          </cell>
          <cell r="E133" t="str">
            <v>Nkumba - Nselema</v>
          </cell>
          <cell r="F133" t="str">
            <v>S131</v>
          </cell>
          <cell r="G133">
            <v>4</v>
          </cell>
          <cell r="H133">
            <v>17.600000000000001</v>
          </cell>
          <cell r="I133" t="str">
            <v>R</v>
          </cell>
          <cell r="J133" t="str">
            <v>MACHINGA</v>
          </cell>
          <cell r="K133">
            <v>8</v>
          </cell>
          <cell r="L133">
            <v>0</v>
          </cell>
        </row>
        <row r="134">
          <cell r="A134" t="str">
            <v>RS 355</v>
          </cell>
          <cell r="B134">
            <v>177</v>
          </cell>
          <cell r="C134" t="str">
            <v>S</v>
          </cell>
          <cell r="D134" t="str">
            <v>T</v>
          </cell>
          <cell r="E134" t="str">
            <v>Matope - Ntaja</v>
          </cell>
          <cell r="F134" t="str">
            <v>S131</v>
          </cell>
          <cell r="G134">
            <v>5</v>
          </cell>
          <cell r="H134">
            <v>7.5</v>
          </cell>
          <cell r="I134" t="str">
            <v>R</v>
          </cell>
          <cell r="J134" t="str">
            <v>MACHINGA</v>
          </cell>
          <cell r="K134">
            <v>8</v>
          </cell>
          <cell r="L134">
            <v>0</v>
          </cell>
        </row>
        <row r="135">
          <cell r="A135" t="str">
            <v>RS 845</v>
          </cell>
          <cell r="B135" t="str">
            <v>n.a.</v>
          </cell>
          <cell r="C135" t="str">
            <v>S</v>
          </cell>
          <cell r="D135" t="str">
            <v>T</v>
          </cell>
          <cell r="E135" t="str">
            <v>Ntaja - Singwa</v>
          </cell>
          <cell r="F135" t="str">
            <v>S131</v>
          </cell>
          <cell r="G135">
            <v>6</v>
          </cell>
          <cell r="H135">
            <v>11.2</v>
          </cell>
          <cell r="I135" t="str">
            <v>R</v>
          </cell>
          <cell r="J135" t="str">
            <v>MACHINGA</v>
          </cell>
          <cell r="K135">
            <v>8</v>
          </cell>
          <cell r="L135" t="str">
            <v>New section added to cover origional RS 352</v>
          </cell>
        </row>
        <row r="136">
          <cell r="A136" t="str">
            <v>RS 347</v>
          </cell>
          <cell r="B136">
            <v>169</v>
          </cell>
          <cell r="C136" t="str">
            <v>S</v>
          </cell>
          <cell r="D136" t="str">
            <v>T</v>
          </cell>
          <cell r="E136" t="str">
            <v>Singwa - Nsanama</v>
          </cell>
          <cell r="F136" t="str">
            <v>S131</v>
          </cell>
          <cell r="G136">
            <v>7</v>
          </cell>
          <cell r="H136">
            <v>13.2</v>
          </cell>
          <cell r="I136" t="str">
            <v>R</v>
          </cell>
          <cell r="J136" t="str">
            <v>MACHINGA</v>
          </cell>
          <cell r="K136">
            <v>8</v>
          </cell>
          <cell r="L136" t="str">
            <v>Changed designation from M16 to M14</v>
          </cell>
        </row>
        <row r="137">
          <cell r="A137" t="str">
            <v>RS 351</v>
          </cell>
          <cell r="B137">
            <v>173</v>
          </cell>
          <cell r="C137" t="str">
            <v>S</v>
          </cell>
          <cell r="D137" t="str">
            <v>T</v>
          </cell>
          <cell r="E137" t="str">
            <v>Nsanama - Naminga</v>
          </cell>
          <cell r="F137" t="str">
            <v>S131</v>
          </cell>
          <cell r="G137">
            <v>8</v>
          </cell>
          <cell r="H137">
            <v>8.6999999999999993</v>
          </cell>
          <cell r="I137" t="str">
            <v>R</v>
          </cell>
          <cell r="J137" t="str">
            <v>MACHINGA</v>
          </cell>
          <cell r="K137">
            <v>8</v>
          </cell>
          <cell r="L137" t="str">
            <v xml:space="preserve">Changed designation from M16 to M14 </v>
          </cell>
        </row>
        <row r="138">
          <cell r="A138" t="str">
            <v>RS 685</v>
          </cell>
          <cell r="B138">
            <v>507</v>
          </cell>
          <cell r="C138" t="str">
            <v>S</v>
          </cell>
          <cell r="D138" t="str">
            <v>T</v>
          </cell>
          <cell r="E138" t="str">
            <v>Singwa (junction S131) - Mbonechera</v>
          </cell>
          <cell r="F138" t="str">
            <v>S132</v>
          </cell>
          <cell r="G138">
            <v>1</v>
          </cell>
          <cell r="H138">
            <v>6.6</v>
          </cell>
          <cell r="I138" t="str">
            <v>R</v>
          </cell>
          <cell r="J138" t="str">
            <v>MACHINGA</v>
          </cell>
          <cell r="K138">
            <v>8</v>
          </cell>
          <cell r="L138" t="str">
            <v>Changed designation from T388 to S132</v>
          </cell>
        </row>
        <row r="139">
          <cell r="A139" t="str">
            <v>RS 358</v>
          </cell>
          <cell r="B139">
            <v>180</v>
          </cell>
          <cell r="C139" t="str">
            <v>S</v>
          </cell>
          <cell r="D139" t="str">
            <v>T</v>
          </cell>
          <cell r="E139" t="str">
            <v>Mbonechera - Mweso</v>
          </cell>
          <cell r="F139" t="str">
            <v>S132</v>
          </cell>
          <cell r="G139">
            <v>2</v>
          </cell>
          <cell r="H139">
            <v>11</v>
          </cell>
          <cell r="I139" t="str">
            <v>R</v>
          </cell>
          <cell r="J139" t="str">
            <v>MACHINGA</v>
          </cell>
          <cell r="K139">
            <v>8</v>
          </cell>
          <cell r="L139" t="str">
            <v>Changed designation from M5 to M14</v>
          </cell>
        </row>
        <row r="140">
          <cell r="A140" t="str">
            <v>RS 357</v>
          </cell>
          <cell r="B140">
            <v>179</v>
          </cell>
          <cell r="C140" t="str">
            <v>S</v>
          </cell>
          <cell r="D140" t="str">
            <v>T</v>
          </cell>
          <cell r="E140" t="str">
            <v>Mweso - Namandanje River</v>
          </cell>
          <cell r="F140" t="str">
            <v>S132</v>
          </cell>
          <cell r="G140">
            <v>3</v>
          </cell>
          <cell r="H140">
            <v>3</v>
          </cell>
          <cell r="I140" t="str">
            <v>R</v>
          </cell>
          <cell r="J140" t="str">
            <v>MACHINGA</v>
          </cell>
          <cell r="K140">
            <v>8</v>
          </cell>
          <cell r="L140" t="str">
            <v xml:space="preserve">Changed designation from S120 to M18 </v>
          </cell>
        </row>
        <row r="141">
          <cell r="A141" t="str">
            <v>RS 359</v>
          </cell>
          <cell r="B141">
            <v>181</v>
          </cell>
          <cell r="C141" t="str">
            <v>S</v>
          </cell>
          <cell r="D141" t="str">
            <v>T</v>
          </cell>
          <cell r="E141" t="str">
            <v>Balaka - Mbela</v>
          </cell>
          <cell r="F141" t="str">
            <v>S133</v>
          </cell>
          <cell r="G141">
            <v>1</v>
          </cell>
          <cell r="H141">
            <v>14.5</v>
          </cell>
          <cell r="I141" t="str">
            <v>R</v>
          </cell>
          <cell r="J141" t="str">
            <v>MACHINGA</v>
          </cell>
          <cell r="K141">
            <v>8</v>
          </cell>
          <cell r="L141" t="str">
            <v>Changed designation from D231 to T379</v>
          </cell>
        </row>
        <row r="142">
          <cell r="A142" t="str">
            <v>RS 361</v>
          </cell>
          <cell r="B142">
            <v>183</v>
          </cell>
          <cell r="C142" t="str">
            <v>S</v>
          </cell>
          <cell r="D142" t="str">
            <v>T</v>
          </cell>
          <cell r="E142" t="str">
            <v>Mbela - Mzimundilinde</v>
          </cell>
          <cell r="F142" t="str">
            <v>S133</v>
          </cell>
          <cell r="G142">
            <v>2</v>
          </cell>
          <cell r="H142">
            <v>7.9</v>
          </cell>
          <cell r="I142" t="str">
            <v>F</v>
          </cell>
          <cell r="J142" t="str">
            <v>MACHINGA</v>
          </cell>
          <cell r="K142">
            <v>8</v>
          </cell>
          <cell r="L142" t="str">
            <v>Changed designation from D231 to T379</v>
          </cell>
        </row>
        <row r="143">
          <cell r="A143" t="str">
            <v>RS 360</v>
          </cell>
          <cell r="B143">
            <v>182</v>
          </cell>
          <cell r="C143" t="str">
            <v>S</v>
          </cell>
          <cell r="D143" t="str">
            <v>T</v>
          </cell>
          <cell r="E143" t="str">
            <v>Mzimundilinde - Hoba</v>
          </cell>
          <cell r="F143" t="str">
            <v>S133</v>
          </cell>
          <cell r="G143">
            <v>3</v>
          </cell>
          <cell r="H143">
            <v>6</v>
          </cell>
          <cell r="I143" t="str">
            <v>F</v>
          </cell>
          <cell r="J143" t="str">
            <v>MACHINGA</v>
          </cell>
          <cell r="K143">
            <v>8</v>
          </cell>
          <cell r="L143" t="str">
            <v>Changed designation from T361 to M30</v>
          </cell>
        </row>
        <row r="144">
          <cell r="A144" t="str">
            <v>RS 310</v>
          </cell>
          <cell r="B144">
            <v>132</v>
          </cell>
          <cell r="C144" t="str">
            <v>C</v>
          </cell>
          <cell r="D144" t="str">
            <v>T</v>
          </cell>
          <cell r="E144" t="str">
            <v>Kasinje (junction M5) - Mtambalika</v>
          </cell>
          <cell r="F144" t="str">
            <v>S134</v>
          </cell>
          <cell r="G144">
            <v>1</v>
          </cell>
          <cell r="H144">
            <v>5.0999999999999996</v>
          </cell>
          <cell r="I144" t="str">
            <v>H</v>
          </cell>
          <cell r="J144" t="str">
            <v>NTCHEU</v>
          </cell>
          <cell r="K144">
            <v>8</v>
          </cell>
          <cell r="L144">
            <v>0</v>
          </cell>
        </row>
        <row r="145">
          <cell r="A145" t="str">
            <v>RS 311</v>
          </cell>
          <cell r="B145">
            <v>133</v>
          </cell>
          <cell r="C145" t="str">
            <v>C</v>
          </cell>
          <cell r="D145" t="str">
            <v>T</v>
          </cell>
          <cell r="E145" t="str">
            <v>Mtambalika - Kandeu</v>
          </cell>
          <cell r="F145" t="str">
            <v>S134</v>
          </cell>
          <cell r="G145">
            <v>2</v>
          </cell>
          <cell r="H145">
            <v>8.4</v>
          </cell>
          <cell r="I145" t="str">
            <v>H</v>
          </cell>
          <cell r="J145" t="str">
            <v>NTCHEU</v>
          </cell>
          <cell r="K145">
            <v>8</v>
          </cell>
          <cell r="L145" t="str">
            <v>Changed from urban to trunk</v>
          </cell>
        </row>
        <row r="146">
          <cell r="A146" t="str">
            <v>RS 308</v>
          </cell>
          <cell r="B146">
            <v>130</v>
          </cell>
          <cell r="C146" t="str">
            <v>C</v>
          </cell>
          <cell r="D146" t="str">
            <v>T</v>
          </cell>
          <cell r="E146" t="str">
            <v>Kandeu - Sitolo</v>
          </cell>
          <cell r="F146" t="str">
            <v>S134</v>
          </cell>
          <cell r="G146">
            <v>3</v>
          </cell>
          <cell r="H146">
            <v>4.8</v>
          </cell>
          <cell r="I146" t="str">
            <v>M</v>
          </cell>
          <cell r="J146" t="str">
            <v>NTCHEU</v>
          </cell>
          <cell r="K146">
            <v>8</v>
          </cell>
          <cell r="L146">
            <v>0</v>
          </cell>
        </row>
        <row r="147">
          <cell r="A147" t="str">
            <v>RS 309</v>
          </cell>
          <cell r="B147">
            <v>131</v>
          </cell>
          <cell r="C147" t="str">
            <v>C</v>
          </cell>
          <cell r="D147" t="str">
            <v>T</v>
          </cell>
          <cell r="E147" t="str">
            <v>Sitolo - Kabekele</v>
          </cell>
          <cell r="F147" t="str">
            <v>S134</v>
          </cell>
          <cell r="G147">
            <v>4</v>
          </cell>
          <cell r="H147">
            <v>4.7</v>
          </cell>
          <cell r="I147" t="str">
            <v>H</v>
          </cell>
          <cell r="J147" t="str">
            <v>NTCHEU</v>
          </cell>
          <cell r="K147">
            <v>8</v>
          </cell>
          <cell r="L147" t="str">
            <v>Changed designation from D226 to T381</v>
          </cell>
        </row>
        <row r="148">
          <cell r="A148" t="str">
            <v>RS 312</v>
          </cell>
          <cell r="B148">
            <v>134</v>
          </cell>
          <cell r="C148" t="str">
            <v>C</v>
          </cell>
          <cell r="D148" t="str">
            <v>T</v>
          </cell>
          <cell r="E148" t="str">
            <v>Kabekele - Kansapato (junction T384)</v>
          </cell>
          <cell r="F148" t="str">
            <v>S134</v>
          </cell>
          <cell r="G148">
            <v>6</v>
          </cell>
          <cell r="H148">
            <v>7.8</v>
          </cell>
          <cell r="I148" t="str">
            <v>R</v>
          </cell>
          <cell r="J148" t="str">
            <v>NTCHEU</v>
          </cell>
          <cell r="K148">
            <v>8</v>
          </cell>
          <cell r="L148" t="str">
            <v>Part currently bitumen</v>
          </cell>
        </row>
        <row r="149">
          <cell r="A149" t="str">
            <v>RS 644</v>
          </cell>
          <cell r="B149">
            <v>466</v>
          </cell>
          <cell r="C149" t="str">
            <v>C</v>
          </cell>
          <cell r="D149" t="str">
            <v>T</v>
          </cell>
          <cell r="E149" t="str">
            <v>Kazembe - Ntcheu (junction M1)</v>
          </cell>
          <cell r="F149" t="str">
            <v>S134</v>
          </cell>
          <cell r="G149">
            <v>8</v>
          </cell>
          <cell r="H149">
            <v>9</v>
          </cell>
          <cell r="I149" t="str">
            <v>FL</v>
          </cell>
          <cell r="J149" t="str">
            <v>NTCHEU</v>
          </cell>
          <cell r="K149">
            <v>8</v>
          </cell>
          <cell r="L149" t="str">
            <v>Changed designation from T384 to S134</v>
          </cell>
        </row>
        <row r="150">
          <cell r="A150" t="str">
            <v>RS 295</v>
          </cell>
          <cell r="B150">
            <v>117</v>
          </cell>
          <cell r="C150" t="str">
            <v>C</v>
          </cell>
          <cell r="D150" t="str">
            <v>T</v>
          </cell>
          <cell r="E150" t="str">
            <v>Biriwiri (junction M1) - Kalonga</v>
          </cell>
          <cell r="F150" t="str">
            <v>S135</v>
          </cell>
          <cell r="G150">
            <v>1</v>
          </cell>
          <cell r="H150">
            <v>13.7</v>
          </cell>
          <cell r="I150" t="str">
            <v>R</v>
          </cell>
          <cell r="J150" t="str">
            <v>NTCHEU</v>
          </cell>
          <cell r="K150">
            <v>8</v>
          </cell>
          <cell r="L150" t="str">
            <v>Changed designation from S124 to S135</v>
          </cell>
        </row>
        <row r="151">
          <cell r="A151" t="str">
            <v>RS 299</v>
          </cell>
          <cell r="B151">
            <v>121</v>
          </cell>
          <cell r="C151" t="str">
            <v>C</v>
          </cell>
          <cell r="D151" t="str">
            <v>T</v>
          </cell>
          <cell r="E151" t="str">
            <v>Kalonga - Biliate</v>
          </cell>
          <cell r="F151" t="str">
            <v>S135</v>
          </cell>
          <cell r="G151">
            <v>2</v>
          </cell>
          <cell r="H151">
            <v>20.9</v>
          </cell>
          <cell r="I151" t="str">
            <v>R</v>
          </cell>
          <cell r="J151" t="str">
            <v>NTCHEU</v>
          </cell>
          <cell r="K151">
            <v>8</v>
          </cell>
          <cell r="L151" t="str">
            <v>Changed designation from S124 to S135</v>
          </cell>
        </row>
        <row r="152">
          <cell r="A152" t="str">
            <v>RS 297</v>
          </cell>
          <cell r="B152">
            <v>119</v>
          </cell>
          <cell r="C152" t="str">
            <v>C</v>
          </cell>
          <cell r="D152" t="str">
            <v>T</v>
          </cell>
          <cell r="E152" t="str">
            <v>Biliate - Doviko</v>
          </cell>
          <cell r="F152" t="str">
            <v>S135</v>
          </cell>
          <cell r="G152">
            <v>3</v>
          </cell>
          <cell r="H152">
            <v>11.2</v>
          </cell>
          <cell r="I152" t="str">
            <v>FL</v>
          </cell>
          <cell r="J152" t="str">
            <v>NTCHEU</v>
          </cell>
          <cell r="K152">
            <v>8</v>
          </cell>
          <cell r="L152" t="str">
            <v>Changed designation from S124 to S135</v>
          </cell>
        </row>
        <row r="153">
          <cell r="A153" t="str">
            <v>RS 313</v>
          </cell>
          <cell r="B153">
            <v>135</v>
          </cell>
          <cell r="C153" t="str">
            <v>C</v>
          </cell>
          <cell r="D153" t="str">
            <v>T</v>
          </cell>
          <cell r="E153" t="str">
            <v>Doviko - Chilengo</v>
          </cell>
          <cell r="F153" t="str">
            <v>S135</v>
          </cell>
          <cell r="G153">
            <v>4</v>
          </cell>
          <cell r="H153">
            <v>20.5</v>
          </cell>
          <cell r="I153" t="str">
            <v>H</v>
          </cell>
          <cell r="J153" t="str">
            <v>NTCHEU</v>
          </cell>
          <cell r="K153">
            <v>8</v>
          </cell>
          <cell r="L153">
            <v>0</v>
          </cell>
        </row>
        <row r="154">
          <cell r="A154" t="str">
            <v>RS 716</v>
          </cell>
          <cell r="B154">
            <v>538</v>
          </cell>
          <cell r="C154" t="str">
            <v>S</v>
          </cell>
          <cell r="D154" t="str">
            <v>T</v>
          </cell>
          <cell r="E154" t="str">
            <v>Chilengo - Kweneza</v>
          </cell>
          <cell r="F154" t="str">
            <v>S135</v>
          </cell>
          <cell r="G154">
            <v>6</v>
          </cell>
          <cell r="H154">
            <v>10.7</v>
          </cell>
          <cell r="I154" t="str">
            <v>R</v>
          </cell>
          <cell r="J154" t="str">
            <v>MWANZA</v>
          </cell>
          <cell r="K154">
            <v>8</v>
          </cell>
          <cell r="L154" t="str">
            <v>Changed designation from T398 to S135</v>
          </cell>
        </row>
        <row r="155">
          <cell r="A155" t="str">
            <v>RS 715</v>
          </cell>
          <cell r="B155">
            <v>537</v>
          </cell>
          <cell r="C155" t="str">
            <v>S</v>
          </cell>
          <cell r="D155" t="str">
            <v>T</v>
          </cell>
          <cell r="E155" t="str">
            <v>Kweneza - Kanjiwa</v>
          </cell>
          <cell r="F155" t="str">
            <v>S135</v>
          </cell>
          <cell r="G155">
            <v>7</v>
          </cell>
          <cell r="H155">
            <v>8.4</v>
          </cell>
          <cell r="I155" t="str">
            <v>H</v>
          </cell>
          <cell r="J155" t="str">
            <v>MWANZA</v>
          </cell>
          <cell r="K155">
            <v>8</v>
          </cell>
          <cell r="L155" t="str">
            <v>Changed designation from T398 to S135</v>
          </cell>
        </row>
        <row r="156">
          <cell r="A156" t="str">
            <v>RS 365</v>
          </cell>
          <cell r="B156">
            <v>187</v>
          </cell>
          <cell r="C156" t="str">
            <v>S</v>
          </cell>
          <cell r="D156" t="str">
            <v>T</v>
          </cell>
          <cell r="E156" t="str">
            <v>Kanjiwa - Chipondeni</v>
          </cell>
          <cell r="F156" t="str">
            <v>S135</v>
          </cell>
          <cell r="G156">
            <v>8</v>
          </cell>
          <cell r="H156">
            <v>22.2</v>
          </cell>
          <cell r="I156" t="str">
            <v>H</v>
          </cell>
          <cell r="J156" t="str">
            <v>MWANZA</v>
          </cell>
          <cell r="K156">
            <v>9</v>
          </cell>
          <cell r="L156">
            <v>0</v>
          </cell>
        </row>
        <row r="157">
          <cell r="A157" t="str">
            <v>RS 362</v>
          </cell>
          <cell r="B157">
            <v>184</v>
          </cell>
          <cell r="C157" t="str">
            <v>S</v>
          </cell>
          <cell r="D157" t="str">
            <v>T</v>
          </cell>
          <cell r="E157" t="str">
            <v>Chipondeni - Kunenekude</v>
          </cell>
          <cell r="F157" t="str">
            <v>S135</v>
          </cell>
          <cell r="G157">
            <v>9</v>
          </cell>
          <cell r="H157">
            <v>5.5</v>
          </cell>
          <cell r="I157" t="str">
            <v>H</v>
          </cell>
          <cell r="J157" t="str">
            <v>MWANZA</v>
          </cell>
          <cell r="K157">
            <v>9</v>
          </cell>
          <cell r="L157" t="str">
            <v>Changed designation from M15 to S128</v>
          </cell>
        </row>
        <row r="158">
          <cell r="A158" t="str">
            <v>RS 363</v>
          </cell>
          <cell r="B158">
            <v>185</v>
          </cell>
          <cell r="C158" t="str">
            <v>S</v>
          </cell>
          <cell r="D158" t="str">
            <v>T</v>
          </cell>
          <cell r="E158" t="str">
            <v>Kunenekude - Mwanza Admarc</v>
          </cell>
          <cell r="F158" t="str">
            <v>S135</v>
          </cell>
          <cell r="G158">
            <v>10</v>
          </cell>
          <cell r="H158">
            <v>12</v>
          </cell>
          <cell r="I158" t="str">
            <v>H</v>
          </cell>
          <cell r="J158" t="str">
            <v>MWANZA</v>
          </cell>
          <cell r="K158">
            <v>9</v>
          </cell>
          <cell r="L158">
            <v>0</v>
          </cell>
        </row>
        <row r="159">
          <cell r="A159" t="str">
            <v>RS 364</v>
          </cell>
          <cell r="B159">
            <v>186</v>
          </cell>
          <cell r="C159" t="str">
            <v>S</v>
          </cell>
          <cell r="D159" t="str">
            <v>T</v>
          </cell>
          <cell r="E159" t="str">
            <v>Mwanza Admarc - Liwonde Village (junction M6)</v>
          </cell>
          <cell r="F159" t="str">
            <v>S135</v>
          </cell>
          <cell r="G159">
            <v>11</v>
          </cell>
          <cell r="H159">
            <v>3.8</v>
          </cell>
          <cell r="I159" t="str">
            <v>R</v>
          </cell>
          <cell r="J159" t="str">
            <v>MWANZA</v>
          </cell>
          <cell r="K159">
            <v>9</v>
          </cell>
          <cell r="L159">
            <v>0</v>
          </cell>
        </row>
        <row r="160">
          <cell r="A160" t="str">
            <v>RS 367</v>
          </cell>
          <cell r="B160">
            <v>189</v>
          </cell>
          <cell r="C160" t="str">
            <v>S</v>
          </cell>
          <cell r="D160" t="str">
            <v>T</v>
          </cell>
          <cell r="E160" t="str">
            <v>Mwanza (junction M6) - Chimulango</v>
          </cell>
          <cell r="F160" t="str">
            <v>S136</v>
          </cell>
          <cell r="G160">
            <v>1</v>
          </cell>
          <cell r="H160">
            <v>10.7</v>
          </cell>
          <cell r="I160" t="str">
            <v>R</v>
          </cell>
          <cell r="J160" t="str">
            <v>MWANZA</v>
          </cell>
          <cell r="K160">
            <v>9</v>
          </cell>
          <cell r="L160">
            <v>0</v>
          </cell>
        </row>
        <row r="161">
          <cell r="A161" t="str">
            <v>RS 374</v>
          </cell>
          <cell r="B161">
            <v>196</v>
          </cell>
          <cell r="C161" t="str">
            <v>S</v>
          </cell>
          <cell r="D161" t="str">
            <v>T</v>
          </cell>
          <cell r="E161" t="str">
            <v>Chimulango - Chikoleka</v>
          </cell>
          <cell r="F161" t="str">
            <v>S136</v>
          </cell>
          <cell r="G161">
            <v>2</v>
          </cell>
          <cell r="H161">
            <v>5.9</v>
          </cell>
          <cell r="I161" t="str">
            <v>R</v>
          </cell>
          <cell r="J161" t="str">
            <v>MWANZA</v>
          </cell>
          <cell r="K161">
            <v>9</v>
          </cell>
          <cell r="L161" t="str">
            <v>Changed designation from S142 to S139</v>
          </cell>
        </row>
        <row r="162">
          <cell r="A162" t="str">
            <v>RS 372</v>
          </cell>
          <cell r="B162">
            <v>194</v>
          </cell>
          <cell r="C162" t="str">
            <v>S</v>
          </cell>
          <cell r="D162" t="str">
            <v>T</v>
          </cell>
          <cell r="E162" t="str">
            <v>Chikoleka - Thambani</v>
          </cell>
          <cell r="F162" t="str">
            <v>S136</v>
          </cell>
          <cell r="G162">
            <v>3</v>
          </cell>
          <cell r="H162">
            <v>6.6</v>
          </cell>
          <cell r="I162" t="str">
            <v>H</v>
          </cell>
          <cell r="J162" t="str">
            <v>MWANZA</v>
          </cell>
          <cell r="K162">
            <v>9</v>
          </cell>
          <cell r="L162">
            <v>0</v>
          </cell>
        </row>
        <row r="163">
          <cell r="A163" t="str">
            <v>RS 370</v>
          </cell>
          <cell r="B163">
            <v>192</v>
          </cell>
          <cell r="C163" t="str">
            <v>S</v>
          </cell>
          <cell r="D163" t="str">
            <v>T</v>
          </cell>
          <cell r="E163" t="str">
            <v>Thambani - Ngoma River</v>
          </cell>
          <cell r="F163" t="str">
            <v>S136</v>
          </cell>
          <cell r="G163">
            <v>4</v>
          </cell>
          <cell r="H163">
            <v>7.5</v>
          </cell>
          <cell r="I163" t="str">
            <v>R</v>
          </cell>
          <cell r="J163" t="str">
            <v>MWANZA</v>
          </cell>
          <cell r="K163">
            <v>9</v>
          </cell>
          <cell r="L163">
            <v>0</v>
          </cell>
        </row>
        <row r="164">
          <cell r="A164" t="str">
            <v>RS 371</v>
          </cell>
          <cell r="B164">
            <v>193</v>
          </cell>
          <cell r="C164" t="str">
            <v>S</v>
          </cell>
          <cell r="D164" t="str">
            <v>T</v>
          </cell>
          <cell r="E164" t="str">
            <v>Ngoma River - Changoima</v>
          </cell>
          <cell r="F164" t="str">
            <v>S136</v>
          </cell>
          <cell r="G164">
            <v>5</v>
          </cell>
          <cell r="H164">
            <v>10.9</v>
          </cell>
          <cell r="I164" t="str">
            <v>FL</v>
          </cell>
          <cell r="J164" t="str">
            <v>CHIKWAWA</v>
          </cell>
          <cell r="K164">
            <v>9</v>
          </cell>
          <cell r="L164">
            <v>0</v>
          </cell>
        </row>
        <row r="165">
          <cell r="A165" t="str">
            <v>RS 376</v>
          </cell>
          <cell r="B165">
            <v>198</v>
          </cell>
          <cell r="C165" t="str">
            <v>S</v>
          </cell>
          <cell r="D165" t="str">
            <v>T</v>
          </cell>
          <cell r="E165" t="str">
            <v>Changoima - Balalika</v>
          </cell>
          <cell r="F165" t="str">
            <v>S136</v>
          </cell>
          <cell r="G165">
            <v>6</v>
          </cell>
          <cell r="H165">
            <v>9.1</v>
          </cell>
          <cell r="I165" t="str">
            <v>R</v>
          </cell>
          <cell r="J165" t="str">
            <v>CHIKWAWA</v>
          </cell>
          <cell r="K165">
            <v>9</v>
          </cell>
          <cell r="L165" t="str">
            <v>Changed from feeder to trunk as bitumen road</v>
          </cell>
        </row>
        <row r="166">
          <cell r="A166" t="str">
            <v>RS 369</v>
          </cell>
          <cell r="B166">
            <v>191</v>
          </cell>
          <cell r="C166" t="str">
            <v>S</v>
          </cell>
          <cell r="D166" t="str">
            <v>T</v>
          </cell>
          <cell r="E166" t="str">
            <v>Balalika - Mwanza River</v>
          </cell>
          <cell r="F166" t="str">
            <v>S136</v>
          </cell>
          <cell r="G166">
            <v>7</v>
          </cell>
          <cell r="H166">
            <v>10.4</v>
          </cell>
          <cell r="I166" t="str">
            <v>R</v>
          </cell>
          <cell r="J166" t="str">
            <v>CHIKWAWA</v>
          </cell>
          <cell r="K166">
            <v>9</v>
          </cell>
          <cell r="L166" t="str">
            <v>Changed designation from S116 to T334. Changed to trunk</v>
          </cell>
        </row>
        <row r="167">
          <cell r="A167" t="str">
            <v>RS 377</v>
          </cell>
          <cell r="B167">
            <v>199</v>
          </cell>
          <cell r="C167" t="str">
            <v>S</v>
          </cell>
          <cell r="D167" t="str">
            <v>T</v>
          </cell>
          <cell r="E167" t="str">
            <v>Mwanza River - Nkhongono</v>
          </cell>
          <cell r="F167" t="str">
            <v>S136</v>
          </cell>
          <cell r="G167">
            <v>8</v>
          </cell>
          <cell r="H167">
            <v>16.399999999999999</v>
          </cell>
          <cell r="I167" t="str">
            <v>F</v>
          </cell>
          <cell r="J167" t="str">
            <v>CHIKWAWA</v>
          </cell>
          <cell r="K167">
            <v>9</v>
          </cell>
          <cell r="L167">
            <v>0</v>
          </cell>
        </row>
        <row r="168">
          <cell r="A168" t="str">
            <v>RS 366</v>
          </cell>
          <cell r="B168">
            <v>188</v>
          </cell>
          <cell r="C168" t="str">
            <v>S</v>
          </cell>
          <cell r="D168" t="str">
            <v>T</v>
          </cell>
          <cell r="E168" t="str">
            <v>Nkhongono - Fombe</v>
          </cell>
          <cell r="F168" t="str">
            <v>S136</v>
          </cell>
          <cell r="G168">
            <v>9</v>
          </cell>
          <cell r="H168">
            <v>10.8</v>
          </cell>
          <cell r="I168" t="str">
            <v>R</v>
          </cell>
          <cell r="J168" t="str">
            <v>CHIKWAWA</v>
          </cell>
          <cell r="K168">
            <v>9</v>
          </cell>
          <cell r="L168" t="str">
            <v>Changed designation from D232 to T387</v>
          </cell>
        </row>
        <row r="169">
          <cell r="A169" t="str">
            <v>RS 378</v>
          </cell>
          <cell r="B169">
            <v>200</v>
          </cell>
          <cell r="C169" t="str">
            <v>S</v>
          </cell>
          <cell r="D169" t="str">
            <v>T</v>
          </cell>
          <cell r="E169" t="str">
            <v>Fombe - Chikwawa (junction T416)</v>
          </cell>
          <cell r="F169" t="str">
            <v>S136</v>
          </cell>
          <cell r="G169">
            <v>10</v>
          </cell>
          <cell r="H169">
            <v>8</v>
          </cell>
          <cell r="I169" t="str">
            <v>P</v>
          </cell>
          <cell r="J169" t="str">
            <v>CHIKWAWA</v>
          </cell>
          <cell r="K169">
            <v>9</v>
          </cell>
          <cell r="L169" t="str">
            <v>Changed designation from D232 to T387</v>
          </cell>
        </row>
        <row r="170">
          <cell r="A170" t="str">
            <v>RS 379</v>
          </cell>
          <cell r="B170">
            <v>201</v>
          </cell>
          <cell r="C170" t="str">
            <v>S</v>
          </cell>
          <cell r="D170" t="str">
            <v>T</v>
          </cell>
          <cell r="E170" t="str">
            <v>Moffati (junction M6) - Feremu</v>
          </cell>
          <cell r="F170" t="str">
            <v>S137</v>
          </cell>
          <cell r="G170">
            <v>1</v>
          </cell>
          <cell r="H170">
            <v>10.1</v>
          </cell>
          <cell r="I170" t="str">
            <v>R</v>
          </cell>
          <cell r="J170" t="str">
            <v>MWANZA</v>
          </cell>
          <cell r="K170">
            <v>9</v>
          </cell>
          <cell r="L170">
            <v>0</v>
          </cell>
        </row>
        <row r="171">
          <cell r="A171" t="str">
            <v>RS 380</v>
          </cell>
          <cell r="B171">
            <v>202</v>
          </cell>
          <cell r="C171" t="str">
            <v>S</v>
          </cell>
          <cell r="D171" t="str">
            <v>T</v>
          </cell>
          <cell r="E171" t="str">
            <v>Feremu - Mpatamanga Gorge</v>
          </cell>
          <cell r="F171" t="str">
            <v>S137</v>
          </cell>
          <cell r="G171">
            <v>2</v>
          </cell>
          <cell r="H171">
            <v>14.7</v>
          </cell>
          <cell r="I171" t="str">
            <v>R</v>
          </cell>
          <cell r="J171" t="str">
            <v>MWANZA</v>
          </cell>
          <cell r="K171">
            <v>9</v>
          </cell>
          <cell r="L171">
            <v>0</v>
          </cell>
        </row>
        <row r="172">
          <cell r="A172" t="str">
            <v>RS 381</v>
          </cell>
          <cell r="B172">
            <v>203</v>
          </cell>
          <cell r="C172" t="str">
            <v>S</v>
          </cell>
          <cell r="D172" t="str">
            <v>T</v>
          </cell>
          <cell r="E172" t="str">
            <v>Mpatamanga Gorge - Kaliati</v>
          </cell>
          <cell r="F172" t="str">
            <v>S137</v>
          </cell>
          <cell r="G172">
            <v>3</v>
          </cell>
          <cell r="H172">
            <v>14.3</v>
          </cell>
          <cell r="I172" t="str">
            <v>R</v>
          </cell>
          <cell r="J172" t="str">
            <v>BLANTYRE</v>
          </cell>
          <cell r="K172">
            <v>9</v>
          </cell>
          <cell r="L172">
            <v>0</v>
          </cell>
        </row>
        <row r="173">
          <cell r="A173" t="str">
            <v>RS 383</v>
          </cell>
          <cell r="B173">
            <v>205</v>
          </cell>
          <cell r="C173" t="str">
            <v>S</v>
          </cell>
          <cell r="D173" t="str">
            <v>T</v>
          </cell>
          <cell r="E173" t="str">
            <v>Kaliati - Kunthembwe</v>
          </cell>
          <cell r="F173" t="str">
            <v>S137</v>
          </cell>
          <cell r="G173">
            <v>4</v>
          </cell>
          <cell r="H173">
            <v>8.6999999999999993</v>
          </cell>
          <cell r="I173" t="str">
            <v>R</v>
          </cell>
          <cell r="J173" t="str">
            <v>BLANTYRE</v>
          </cell>
          <cell r="K173">
            <v>9</v>
          </cell>
          <cell r="L173">
            <v>0</v>
          </cell>
        </row>
        <row r="174">
          <cell r="A174" t="str">
            <v>RS 384</v>
          </cell>
          <cell r="B174">
            <v>206</v>
          </cell>
          <cell r="C174" t="str">
            <v>S</v>
          </cell>
          <cell r="D174" t="str">
            <v>T</v>
          </cell>
          <cell r="E174" t="str">
            <v>Kunthembwe - Chileka Airport</v>
          </cell>
          <cell r="F174" t="str">
            <v>S137</v>
          </cell>
          <cell r="G174">
            <v>5</v>
          </cell>
          <cell r="H174">
            <v>13.2</v>
          </cell>
          <cell r="I174" t="str">
            <v>F</v>
          </cell>
          <cell r="J174" t="str">
            <v>BLANTYRE</v>
          </cell>
          <cell r="K174">
            <v>9</v>
          </cell>
          <cell r="L174">
            <v>0</v>
          </cell>
        </row>
        <row r="175">
          <cell r="A175" t="str">
            <v>RS 387</v>
          </cell>
          <cell r="B175">
            <v>209</v>
          </cell>
          <cell r="C175" t="str">
            <v>S</v>
          </cell>
          <cell r="D175" t="str">
            <v>T</v>
          </cell>
          <cell r="E175" t="str">
            <v>Sanama (junction S137) - Mtengowambalame</v>
          </cell>
          <cell r="F175" t="str">
            <v>S138</v>
          </cell>
          <cell r="G175">
            <v>1</v>
          </cell>
          <cell r="H175">
            <v>5.5</v>
          </cell>
          <cell r="I175" t="str">
            <v>R</v>
          </cell>
          <cell r="J175" t="str">
            <v>BLANTYRE</v>
          </cell>
          <cell r="K175">
            <v>9</v>
          </cell>
          <cell r="L175">
            <v>0</v>
          </cell>
        </row>
        <row r="176">
          <cell r="A176" t="str">
            <v>RS 385</v>
          </cell>
          <cell r="B176">
            <v>207</v>
          </cell>
          <cell r="C176" t="str">
            <v>S</v>
          </cell>
          <cell r="D176" t="str">
            <v>T</v>
          </cell>
          <cell r="E176" t="str">
            <v>Mtengowambalame - Nkula</v>
          </cell>
          <cell r="F176" t="str">
            <v>S138</v>
          </cell>
          <cell r="G176">
            <v>2</v>
          </cell>
          <cell r="H176">
            <v>16.399999999999999</v>
          </cell>
          <cell r="I176" t="str">
            <v>R</v>
          </cell>
          <cell r="J176" t="str">
            <v>BLANTYRE</v>
          </cell>
          <cell r="K176">
            <v>9</v>
          </cell>
          <cell r="L176" t="str">
            <v>Name changed from Kwacha Rd - Marhattma</v>
          </cell>
        </row>
        <row r="177">
          <cell r="A177" t="str">
            <v>RS 386</v>
          </cell>
          <cell r="B177">
            <v>208</v>
          </cell>
          <cell r="C177" t="str">
            <v>S</v>
          </cell>
          <cell r="D177" t="str">
            <v>T</v>
          </cell>
          <cell r="E177" t="str">
            <v>Nkula - Tedzani</v>
          </cell>
          <cell r="F177" t="str">
            <v>S138</v>
          </cell>
          <cell r="G177">
            <v>3</v>
          </cell>
          <cell r="H177">
            <v>10.199999999999999</v>
          </cell>
          <cell r="I177" t="str">
            <v>R</v>
          </cell>
          <cell r="J177" t="str">
            <v>BLANTYRE</v>
          </cell>
          <cell r="K177">
            <v>9</v>
          </cell>
          <cell r="L177" t="str">
            <v>Name modified by City Council</v>
          </cell>
        </row>
        <row r="178">
          <cell r="A178" t="str">
            <v>RS 388</v>
          </cell>
          <cell r="B178">
            <v>210</v>
          </cell>
          <cell r="C178" t="str">
            <v>S</v>
          </cell>
          <cell r="D178" t="str">
            <v>T</v>
          </cell>
          <cell r="E178" t="str">
            <v>Lirangwe (junction M1) - Namatumu railway crossing</v>
          </cell>
          <cell r="F178" t="str">
            <v>S139</v>
          </cell>
          <cell r="G178">
            <v>1</v>
          </cell>
          <cell r="H178">
            <v>13.1</v>
          </cell>
          <cell r="I178" t="str">
            <v>R</v>
          </cell>
          <cell r="J178" t="str">
            <v>BLANTYRE</v>
          </cell>
          <cell r="K178">
            <v>9</v>
          </cell>
          <cell r="L178" t="str">
            <v>Name modified</v>
          </cell>
        </row>
        <row r="179">
          <cell r="A179" t="str">
            <v>RS 337</v>
          </cell>
          <cell r="B179">
            <v>159</v>
          </cell>
          <cell r="C179" t="str">
            <v>S</v>
          </cell>
          <cell r="D179" t="str">
            <v>T</v>
          </cell>
          <cell r="E179" t="str">
            <v>Kasangale - Koloti River</v>
          </cell>
          <cell r="F179" t="str">
            <v>S139</v>
          </cell>
          <cell r="G179">
            <v>2</v>
          </cell>
          <cell r="H179">
            <v>19.8</v>
          </cell>
          <cell r="I179" t="str">
            <v>R</v>
          </cell>
          <cell r="J179" t="str">
            <v>ZOMBA</v>
          </cell>
          <cell r="K179">
            <v>9</v>
          </cell>
          <cell r="L179" t="str">
            <v>Changed designation from S129 to S139</v>
          </cell>
        </row>
        <row r="180">
          <cell r="A180" t="str">
            <v>RS 343</v>
          </cell>
          <cell r="B180">
            <v>165</v>
          </cell>
          <cell r="C180" t="str">
            <v>S</v>
          </cell>
          <cell r="D180" t="str">
            <v>T</v>
          </cell>
          <cell r="E180" t="str">
            <v>Koloti River - Chikwenga</v>
          </cell>
          <cell r="F180" t="str">
            <v>S139</v>
          </cell>
          <cell r="G180">
            <v>3</v>
          </cell>
          <cell r="H180">
            <v>5.0999999999999996</v>
          </cell>
          <cell r="I180" t="str">
            <v>R</v>
          </cell>
          <cell r="J180" t="str">
            <v>ZOMBA</v>
          </cell>
          <cell r="K180">
            <v>9</v>
          </cell>
          <cell r="L180" t="str">
            <v>name changed from HHI - David Whitehead Via Ndirande Market</v>
          </cell>
        </row>
        <row r="181">
          <cell r="A181" t="str">
            <v>RS 339</v>
          </cell>
          <cell r="B181">
            <v>161</v>
          </cell>
          <cell r="C181" t="str">
            <v>S</v>
          </cell>
          <cell r="D181" t="str">
            <v>T</v>
          </cell>
          <cell r="E181" t="str">
            <v>Changalume - Kaunde</v>
          </cell>
          <cell r="F181" t="str">
            <v>S139</v>
          </cell>
          <cell r="G181">
            <v>4</v>
          </cell>
          <cell r="H181">
            <v>3.4</v>
          </cell>
          <cell r="I181" t="str">
            <v>R</v>
          </cell>
          <cell r="J181" t="str">
            <v>ZOMBA</v>
          </cell>
          <cell r="K181">
            <v>9</v>
          </cell>
          <cell r="L181" t="str">
            <v>Changed designation from S129 to S139</v>
          </cell>
        </row>
        <row r="182">
          <cell r="A182" t="str">
            <v>RS 389</v>
          </cell>
          <cell r="B182">
            <v>211</v>
          </cell>
          <cell r="C182" t="str">
            <v>S</v>
          </cell>
          <cell r="D182" t="str">
            <v>T</v>
          </cell>
          <cell r="E182" t="str">
            <v>Likangala River - Kuntiya</v>
          </cell>
          <cell r="F182" t="str">
            <v>S139</v>
          </cell>
          <cell r="G182">
            <v>5</v>
          </cell>
          <cell r="H182">
            <v>5.8</v>
          </cell>
          <cell r="I182" t="str">
            <v>R</v>
          </cell>
          <cell r="J182" t="str">
            <v>ZOMBA</v>
          </cell>
          <cell r="K182">
            <v>9</v>
          </cell>
          <cell r="L182" t="str">
            <v>Changed designation from S142 to S139</v>
          </cell>
        </row>
        <row r="183">
          <cell r="A183" t="str">
            <v>RS 390</v>
          </cell>
          <cell r="B183">
            <v>212</v>
          </cell>
          <cell r="C183" t="str">
            <v>S</v>
          </cell>
          <cell r="D183" t="str">
            <v>T</v>
          </cell>
          <cell r="E183" t="str">
            <v>Likangala River - Nkoloma</v>
          </cell>
          <cell r="F183" t="str">
            <v>S142</v>
          </cell>
          <cell r="G183">
            <v>1</v>
          </cell>
          <cell r="H183">
            <v>8.1999999999999993</v>
          </cell>
          <cell r="I183" t="str">
            <v>R</v>
          </cell>
          <cell r="J183" t="str">
            <v>ZOMBA</v>
          </cell>
          <cell r="K183">
            <v>9</v>
          </cell>
          <cell r="L183">
            <v>0</v>
          </cell>
        </row>
        <row r="184">
          <cell r="A184" t="str">
            <v>RS 394</v>
          </cell>
          <cell r="B184">
            <v>216</v>
          </cell>
          <cell r="C184" t="str">
            <v>S</v>
          </cell>
          <cell r="D184" t="str">
            <v>T</v>
          </cell>
          <cell r="E184" t="str">
            <v>Ndege (Air Wing) - Mpyupyu T.C.</v>
          </cell>
          <cell r="F184" t="str">
            <v>S143</v>
          </cell>
          <cell r="G184">
            <v>2</v>
          </cell>
          <cell r="H184">
            <v>14.1</v>
          </cell>
          <cell r="I184" t="str">
            <v>F</v>
          </cell>
          <cell r="J184" t="str">
            <v>ZOMBA</v>
          </cell>
          <cell r="K184">
            <v>9</v>
          </cell>
          <cell r="L184">
            <v>0</v>
          </cell>
        </row>
        <row r="185">
          <cell r="A185" t="str">
            <v>RS 392</v>
          </cell>
          <cell r="B185">
            <v>214</v>
          </cell>
          <cell r="C185" t="str">
            <v>S</v>
          </cell>
          <cell r="D185" t="str">
            <v>T</v>
          </cell>
          <cell r="E185" t="str">
            <v>Mpyupyu T.C. - Kachulu Habour</v>
          </cell>
          <cell r="F185" t="str">
            <v>S143</v>
          </cell>
          <cell r="G185">
            <v>3</v>
          </cell>
          <cell r="H185">
            <v>9.4</v>
          </cell>
          <cell r="I185" t="str">
            <v>F</v>
          </cell>
          <cell r="J185" t="str">
            <v>ZOMBA</v>
          </cell>
          <cell r="K185">
            <v>9</v>
          </cell>
          <cell r="L185">
            <v>0</v>
          </cell>
        </row>
        <row r="186">
          <cell r="A186" t="str">
            <v>RS 398</v>
          </cell>
          <cell r="B186">
            <v>220</v>
          </cell>
          <cell r="C186" t="str">
            <v>S</v>
          </cell>
          <cell r="D186" t="str">
            <v>T</v>
          </cell>
          <cell r="E186" t="str">
            <v>Ndege (junction S143) - Jali</v>
          </cell>
          <cell r="F186" t="str">
            <v>S144</v>
          </cell>
          <cell r="G186">
            <v>1</v>
          </cell>
          <cell r="H186">
            <v>16.899999999999999</v>
          </cell>
          <cell r="I186" t="str">
            <v>F</v>
          </cell>
          <cell r="J186" t="str">
            <v>ZOMBA</v>
          </cell>
          <cell r="K186">
            <v>9</v>
          </cell>
          <cell r="L186">
            <v>0</v>
          </cell>
        </row>
        <row r="187">
          <cell r="A187" t="str">
            <v>RS 397</v>
          </cell>
          <cell r="B187">
            <v>219</v>
          </cell>
          <cell r="C187" t="str">
            <v>S</v>
          </cell>
          <cell r="D187" t="str">
            <v>T</v>
          </cell>
          <cell r="E187" t="str">
            <v>Jali - Namadzi River (Mlamwa)</v>
          </cell>
          <cell r="F187" t="str">
            <v>S144</v>
          </cell>
          <cell r="G187">
            <v>2</v>
          </cell>
          <cell r="H187">
            <v>15.8</v>
          </cell>
          <cell r="I187" t="str">
            <v>F</v>
          </cell>
          <cell r="J187" t="str">
            <v>ZOMBA</v>
          </cell>
          <cell r="K187">
            <v>9</v>
          </cell>
          <cell r="L187">
            <v>0</v>
          </cell>
        </row>
        <row r="188">
          <cell r="A188" t="str">
            <v>RS 395</v>
          </cell>
          <cell r="B188">
            <v>217</v>
          </cell>
          <cell r="C188" t="str">
            <v>S</v>
          </cell>
          <cell r="D188" t="str">
            <v>T</v>
          </cell>
          <cell r="E188" t="str">
            <v>Namadzi River (Mlamwa) - Mumbuwa</v>
          </cell>
          <cell r="F188" t="str">
            <v>S144</v>
          </cell>
          <cell r="G188">
            <v>3</v>
          </cell>
          <cell r="H188">
            <v>8.8000000000000007</v>
          </cell>
          <cell r="I188" t="str">
            <v>F</v>
          </cell>
          <cell r="J188" t="str">
            <v>ZOMBA</v>
          </cell>
          <cell r="K188">
            <v>9</v>
          </cell>
          <cell r="L188">
            <v>0</v>
          </cell>
        </row>
        <row r="189">
          <cell r="A189" t="str">
            <v>RS 396</v>
          </cell>
          <cell r="B189">
            <v>218</v>
          </cell>
          <cell r="C189" t="str">
            <v>S</v>
          </cell>
          <cell r="D189" t="str">
            <v>T</v>
          </cell>
          <cell r="E189" t="str">
            <v>Mumbuwa - Phalombe (junction S147)</v>
          </cell>
          <cell r="F189" t="str">
            <v>S144</v>
          </cell>
          <cell r="G189">
            <v>4</v>
          </cell>
          <cell r="H189">
            <v>23.6</v>
          </cell>
          <cell r="I189" t="str">
            <v>F</v>
          </cell>
          <cell r="J189" t="str">
            <v>PHALOMBE</v>
          </cell>
          <cell r="K189">
            <v>9</v>
          </cell>
          <cell r="L189" t="str">
            <v xml:space="preserve">Length changed </v>
          </cell>
        </row>
        <row r="190">
          <cell r="A190" t="str">
            <v>RS 401</v>
          </cell>
          <cell r="B190">
            <v>223</v>
          </cell>
          <cell r="C190" t="str">
            <v>S</v>
          </cell>
          <cell r="D190" t="str">
            <v>T</v>
          </cell>
          <cell r="E190" t="str">
            <v>Mikochi - Malangalanga River</v>
          </cell>
          <cell r="F190" t="str">
            <v>S145</v>
          </cell>
          <cell r="G190">
            <v>1</v>
          </cell>
          <cell r="H190">
            <v>4.4000000000000004</v>
          </cell>
          <cell r="I190" t="str">
            <v>R</v>
          </cell>
          <cell r="J190" t="str">
            <v>CHIRADZULU</v>
          </cell>
          <cell r="K190">
            <v>9</v>
          </cell>
          <cell r="L190" t="str">
            <v>New section part of origional RS 148</v>
          </cell>
        </row>
        <row r="191">
          <cell r="A191" t="str">
            <v>RS 405</v>
          </cell>
          <cell r="B191">
            <v>227</v>
          </cell>
          <cell r="C191" t="str">
            <v>S</v>
          </cell>
          <cell r="D191" t="str">
            <v>T</v>
          </cell>
          <cell r="E191" t="str">
            <v>Malangalanga River - Milepa</v>
          </cell>
          <cell r="F191" t="str">
            <v>S145</v>
          </cell>
          <cell r="G191">
            <v>2</v>
          </cell>
          <cell r="H191">
            <v>11.5</v>
          </cell>
          <cell r="I191" t="str">
            <v>F</v>
          </cell>
          <cell r="J191" t="str">
            <v>CHIRADZULU</v>
          </cell>
          <cell r="K191">
            <v>9</v>
          </cell>
          <cell r="L191">
            <v>0</v>
          </cell>
        </row>
        <row r="192">
          <cell r="A192" t="str">
            <v>RS 402</v>
          </cell>
          <cell r="B192">
            <v>224</v>
          </cell>
          <cell r="C192" t="str">
            <v>S</v>
          </cell>
          <cell r="D192" t="str">
            <v>T</v>
          </cell>
          <cell r="E192" t="str">
            <v>Milepa - Sangawa</v>
          </cell>
          <cell r="F192" t="str">
            <v>S145</v>
          </cell>
          <cell r="G192">
            <v>3</v>
          </cell>
          <cell r="H192">
            <v>3</v>
          </cell>
          <cell r="I192" t="str">
            <v>F</v>
          </cell>
          <cell r="J192" t="str">
            <v>CHIRADZULU</v>
          </cell>
          <cell r="K192">
            <v>9</v>
          </cell>
          <cell r="L192">
            <v>0</v>
          </cell>
        </row>
        <row r="193">
          <cell r="A193" t="str">
            <v>RS 404</v>
          </cell>
          <cell r="B193">
            <v>226</v>
          </cell>
          <cell r="C193" t="str">
            <v>S</v>
          </cell>
          <cell r="D193" t="str">
            <v>T</v>
          </cell>
          <cell r="E193" t="str">
            <v>Sangawa - Phalombe River</v>
          </cell>
          <cell r="F193" t="str">
            <v>S145</v>
          </cell>
          <cell r="G193">
            <v>4</v>
          </cell>
          <cell r="H193">
            <v>18.899999999999999</v>
          </cell>
          <cell r="I193" t="str">
            <v>F</v>
          </cell>
          <cell r="J193" t="str">
            <v>PHALOMBE</v>
          </cell>
          <cell r="K193">
            <v>9</v>
          </cell>
          <cell r="L193">
            <v>0</v>
          </cell>
        </row>
        <row r="194">
          <cell r="A194" t="str">
            <v>RS 403</v>
          </cell>
          <cell r="B194">
            <v>225</v>
          </cell>
          <cell r="C194" t="str">
            <v>S</v>
          </cell>
          <cell r="D194" t="str">
            <v>T</v>
          </cell>
          <cell r="E194" t="str">
            <v>Phalombe River - Namangani</v>
          </cell>
          <cell r="F194" t="str">
            <v>S145</v>
          </cell>
          <cell r="G194">
            <v>5</v>
          </cell>
          <cell r="H194">
            <v>10.3</v>
          </cell>
          <cell r="I194" t="str">
            <v>R</v>
          </cell>
          <cell r="J194" t="str">
            <v>PHALOMBE</v>
          </cell>
          <cell r="K194">
            <v>9</v>
          </cell>
          <cell r="L194" t="str">
            <v>Changed designation from T394 to T395</v>
          </cell>
        </row>
        <row r="195">
          <cell r="A195" t="str">
            <v>RS 400</v>
          </cell>
          <cell r="B195">
            <v>222</v>
          </cell>
          <cell r="C195" t="str">
            <v>S</v>
          </cell>
          <cell r="D195" t="str">
            <v>T</v>
          </cell>
          <cell r="E195" t="str">
            <v>Namangani - Holo</v>
          </cell>
          <cell r="F195" t="str">
            <v>S145</v>
          </cell>
          <cell r="G195">
            <v>6</v>
          </cell>
          <cell r="H195">
            <v>7.3</v>
          </cell>
          <cell r="I195" t="str">
            <v>F</v>
          </cell>
          <cell r="J195" t="str">
            <v>PHALOMBE</v>
          </cell>
          <cell r="K195">
            <v>9</v>
          </cell>
          <cell r="L195" t="str">
            <v>Changed designation from T394 to T395</v>
          </cell>
        </row>
        <row r="196">
          <cell r="A196" t="str">
            <v>RS 399</v>
          </cell>
          <cell r="B196">
            <v>221</v>
          </cell>
          <cell r="C196" t="str">
            <v>S</v>
          </cell>
          <cell r="D196" t="str">
            <v>T</v>
          </cell>
          <cell r="E196" t="str">
            <v>Holo - Kalinde (junction S147)</v>
          </cell>
          <cell r="F196" t="str">
            <v>S145</v>
          </cell>
          <cell r="G196">
            <v>7</v>
          </cell>
          <cell r="H196">
            <v>10.4</v>
          </cell>
          <cell r="I196" t="str">
            <v>F</v>
          </cell>
          <cell r="J196" t="str">
            <v>PHALOMBE</v>
          </cell>
          <cell r="K196">
            <v>9</v>
          </cell>
          <cell r="L196" t="str">
            <v>Changed from T372 to Urban, to Trunk &amp; to Kepiri</v>
          </cell>
        </row>
        <row r="197">
          <cell r="A197" t="str">
            <v>RS 409</v>
          </cell>
          <cell r="B197">
            <v>231</v>
          </cell>
          <cell r="C197" t="str">
            <v>S</v>
          </cell>
          <cell r="D197" t="str">
            <v>T</v>
          </cell>
          <cell r="E197" t="str">
            <v>Mbulumbuzi (junction M3) - Mikochi</v>
          </cell>
          <cell r="F197" t="str">
            <v>S146</v>
          </cell>
          <cell r="G197">
            <v>1</v>
          </cell>
          <cell r="H197">
            <v>8.5</v>
          </cell>
          <cell r="I197" t="str">
            <v>R</v>
          </cell>
          <cell r="J197" t="str">
            <v>CHIRADZULU</v>
          </cell>
          <cell r="K197">
            <v>9</v>
          </cell>
          <cell r="L197" t="str">
            <v>Changed designation from T394 to T395</v>
          </cell>
        </row>
        <row r="198">
          <cell r="A198" t="str">
            <v>RS 408</v>
          </cell>
          <cell r="B198">
            <v>230</v>
          </cell>
          <cell r="C198" t="str">
            <v>S</v>
          </cell>
          <cell r="D198" t="str">
            <v>T</v>
          </cell>
          <cell r="E198" t="str">
            <v>Mikochi - Chiradzulu</v>
          </cell>
          <cell r="F198" t="str">
            <v>S146</v>
          </cell>
          <cell r="G198">
            <v>2</v>
          </cell>
          <cell r="H198">
            <v>2.5</v>
          </cell>
          <cell r="I198" t="str">
            <v>R</v>
          </cell>
          <cell r="J198" t="str">
            <v>CHIRADZULU</v>
          </cell>
          <cell r="K198">
            <v>9</v>
          </cell>
          <cell r="L198" t="str">
            <v>Changed designation from T394 to T395</v>
          </cell>
        </row>
        <row r="199">
          <cell r="A199" t="str">
            <v>RS 418</v>
          </cell>
          <cell r="B199">
            <v>240</v>
          </cell>
          <cell r="C199" t="str">
            <v>S</v>
          </cell>
          <cell r="D199" t="str">
            <v>T</v>
          </cell>
          <cell r="E199" t="str">
            <v>Mandawala - Nambazo</v>
          </cell>
          <cell r="F199" t="str">
            <v>S147</v>
          </cell>
          <cell r="G199">
            <v>1</v>
          </cell>
          <cell r="H199">
            <v>4.0999999999999996</v>
          </cell>
          <cell r="I199" t="str">
            <v>F</v>
          </cell>
          <cell r="J199" t="str">
            <v>MULANJE</v>
          </cell>
          <cell r="K199">
            <v>9</v>
          </cell>
        </row>
        <row r="200">
          <cell r="A200" t="str">
            <v>RS 416</v>
          </cell>
          <cell r="B200">
            <v>238</v>
          </cell>
          <cell r="C200" t="str">
            <v>S</v>
          </cell>
          <cell r="D200" t="str">
            <v>T</v>
          </cell>
          <cell r="E200" t="str">
            <v>Nambazo - Nambera</v>
          </cell>
          <cell r="F200" t="str">
            <v>S147</v>
          </cell>
          <cell r="G200">
            <v>2</v>
          </cell>
          <cell r="H200">
            <v>10.9</v>
          </cell>
          <cell r="I200" t="str">
            <v>F</v>
          </cell>
          <cell r="J200" t="str">
            <v>PHALOMBE</v>
          </cell>
          <cell r="K200">
            <v>9</v>
          </cell>
        </row>
        <row r="201">
          <cell r="A201" t="str">
            <v>RS 414</v>
          </cell>
          <cell r="B201">
            <v>236</v>
          </cell>
          <cell r="C201" t="str">
            <v>S</v>
          </cell>
          <cell r="D201" t="str">
            <v>T</v>
          </cell>
          <cell r="E201" t="str">
            <v>Nambera - Kalinde</v>
          </cell>
          <cell r="F201" t="str">
            <v>S147</v>
          </cell>
          <cell r="G201">
            <v>3</v>
          </cell>
          <cell r="H201">
            <v>6.2</v>
          </cell>
          <cell r="I201" t="str">
            <v>F</v>
          </cell>
          <cell r="J201" t="str">
            <v>PHALOMBE</v>
          </cell>
          <cell r="K201">
            <v>9</v>
          </cell>
        </row>
        <row r="202">
          <cell r="A202" t="str">
            <v>RS 412</v>
          </cell>
          <cell r="B202">
            <v>234</v>
          </cell>
          <cell r="C202" t="str">
            <v>S</v>
          </cell>
          <cell r="D202" t="str">
            <v>T</v>
          </cell>
          <cell r="E202" t="str">
            <v>Kalinde - Singano</v>
          </cell>
          <cell r="F202" t="str">
            <v>S147</v>
          </cell>
          <cell r="G202">
            <v>4</v>
          </cell>
          <cell r="H202">
            <v>5</v>
          </cell>
          <cell r="I202" t="str">
            <v>F</v>
          </cell>
          <cell r="J202" t="str">
            <v>PHALOMBE</v>
          </cell>
          <cell r="K202">
            <v>9</v>
          </cell>
        </row>
        <row r="203">
          <cell r="A203" t="str">
            <v>RS 419</v>
          </cell>
          <cell r="B203">
            <v>241</v>
          </cell>
          <cell r="C203" t="str">
            <v>S</v>
          </cell>
          <cell r="D203" t="str">
            <v>T</v>
          </cell>
          <cell r="E203" t="str">
            <v>Singano - Phalombe</v>
          </cell>
          <cell r="F203" t="str">
            <v>S147</v>
          </cell>
          <cell r="G203">
            <v>5</v>
          </cell>
          <cell r="H203">
            <v>17.100000000000001</v>
          </cell>
          <cell r="I203" t="str">
            <v>R</v>
          </cell>
          <cell r="J203" t="str">
            <v>PHALOMBE</v>
          </cell>
          <cell r="K203">
            <v>9</v>
          </cell>
        </row>
        <row r="204">
          <cell r="A204" t="str">
            <v>RS 413</v>
          </cell>
          <cell r="B204">
            <v>235</v>
          </cell>
          <cell r="C204" t="str">
            <v>S</v>
          </cell>
          <cell r="D204" t="str">
            <v>T</v>
          </cell>
          <cell r="E204" t="str">
            <v>Bwanaisa - Thuchila River</v>
          </cell>
          <cell r="F204" t="str">
            <v>S147</v>
          </cell>
          <cell r="G204">
            <v>6</v>
          </cell>
          <cell r="H204">
            <v>10.7</v>
          </cell>
          <cell r="I204" t="str">
            <v>F</v>
          </cell>
          <cell r="J204" t="str">
            <v>PHALOMBE</v>
          </cell>
          <cell r="K204">
            <v>9</v>
          </cell>
        </row>
        <row r="205">
          <cell r="A205" t="str">
            <v>RS 415</v>
          </cell>
          <cell r="B205">
            <v>237</v>
          </cell>
          <cell r="C205" t="str">
            <v>S</v>
          </cell>
          <cell r="D205" t="str">
            <v>T</v>
          </cell>
          <cell r="E205" t="str">
            <v>Thuchila River - Liwamba Village</v>
          </cell>
          <cell r="F205" t="str">
            <v>S147</v>
          </cell>
          <cell r="G205">
            <v>7</v>
          </cell>
          <cell r="H205">
            <v>13.3</v>
          </cell>
          <cell r="I205" t="str">
            <v>F</v>
          </cell>
          <cell r="J205" t="str">
            <v>MULANJE</v>
          </cell>
          <cell r="K205">
            <v>9</v>
          </cell>
        </row>
        <row r="206">
          <cell r="A206" t="str">
            <v>RS 411</v>
          </cell>
          <cell r="B206">
            <v>233</v>
          </cell>
          <cell r="C206" t="str">
            <v>S</v>
          </cell>
          <cell r="D206" t="str">
            <v>T</v>
          </cell>
          <cell r="E206" t="str">
            <v>Liwamba Village - Fundisi Cross (junction M4)</v>
          </cell>
          <cell r="F206" t="str">
            <v>S147</v>
          </cell>
          <cell r="G206">
            <v>8</v>
          </cell>
          <cell r="H206">
            <v>11.3</v>
          </cell>
          <cell r="I206" t="str">
            <v>F</v>
          </cell>
          <cell r="J206" t="str">
            <v>PHALOMBE</v>
          </cell>
          <cell r="K206">
            <v>9</v>
          </cell>
        </row>
        <row r="207">
          <cell r="A207" t="str">
            <v>RS 420</v>
          </cell>
          <cell r="B207">
            <v>242</v>
          </cell>
          <cell r="C207" t="str">
            <v>S</v>
          </cell>
          <cell r="D207" t="str">
            <v>T</v>
          </cell>
          <cell r="E207" t="str">
            <v>Liwamba Village - Chitakale</v>
          </cell>
          <cell r="F207" t="str">
            <v>S148</v>
          </cell>
          <cell r="G207">
            <v>1</v>
          </cell>
          <cell r="H207">
            <v>12</v>
          </cell>
          <cell r="I207" t="str">
            <v>H</v>
          </cell>
          <cell r="J207" t="str">
            <v>MULANJE</v>
          </cell>
          <cell r="K207">
            <v>9</v>
          </cell>
        </row>
        <row r="208">
          <cell r="A208" t="str">
            <v>RS 425</v>
          </cell>
          <cell r="B208">
            <v>247</v>
          </cell>
          <cell r="C208" t="str">
            <v>S</v>
          </cell>
          <cell r="D208" t="str">
            <v>T</v>
          </cell>
          <cell r="E208" t="str">
            <v>Chonde (junction M2) - Msikawanjala</v>
          </cell>
          <cell r="F208" t="str">
            <v>S149</v>
          </cell>
          <cell r="G208">
            <v>1</v>
          </cell>
          <cell r="H208">
            <v>9.1999999999999993</v>
          </cell>
          <cell r="I208" t="str">
            <v>R</v>
          </cell>
          <cell r="J208" t="str">
            <v>MULANJE</v>
          </cell>
          <cell r="K208">
            <v>9</v>
          </cell>
        </row>
        <row r="209">
          <cell r="A209" t="str">
            <v>RS 422</v>
          </cell>
          <cell r="B209">
            <v>244</v>
          </cell>
          <cell r="C209" t="str">
            <v>S</v>
          </cell>
          <cell r="D209" t="str">
            <v>T</v>
          </cell>
          <cell r="E209" t="str">
            <v>Msikawanjala - Mitombozi</v>
          </cell>
          <cell r="F209" t="str">
            <v>S149</v>
          </cell>
          <cell r="G209">
            <v>2</v>
          </cell>
          <cell r="H209">
            <v>11.4</v>
          </cell>
          <cell r="I209" t="str">
            <v>F</v>
          </cell>
          <cell r="J209" t="str">
            <v>MULANJE</v>
          </cell>
          <cell r="K209">
            <v>9</v>
          </cell>
        </row>
        <row r="210">
          <cell r="A210" t="str">
            <v>RS 421</v>
          </cell>
          <cell r="B210">
            <v>243</v>
          </cell>
          <cell r="C210" t="str">
            <v>S</v>
          </cell>
          <cell r="D210" t="str">
            <v>T</v>
          </cell>
          <cell r="E210" t="str">
            <v>Mitombozi - Thanguzi River</v>
          </cell>
          <cell r="F210" t="str">
            <v>S149</v>
          </cell>
          <cell r="G210">
            <v>3</v>
          </cell>
          <cell r="H210">
            <v>1</v>
          </cell>
          <cell r="I210" t="str">
            <v>R</v>
          </cell>
          <cell r="J210" t="str">
            <v>MULANJE</v>
          </cell>
          <cell r="K210">
            <v>9</v>
          </cell>
        </row>
        <row r="211">
          <cell r="A211" t="str">
            <v>RS 426</v>
          </cell>
          <cell r="B211">
            <v>248</v>
          </cell>
          <cell r="C211" t="str">
            <v>S</v>
          </cell>
          <cell r="D211" t="str">
            <v>T</v>
          </cell>
          <cell r="E211" t="str">
            <v>Thanguzi River - Matambi</v>
          </cell>
          <cell r="F211" t="str">
            <v>S149</v>
          </cell>
          <cell r="G211">
            <v>4</v>
          </cell>
          <cell r="H211">
            <v>12.6</v>
          </cell>
          <cell r="I211" t="str">
            <v>F</v>
          </cell>
          <cell r="J211" t="str">
            <v>MULANJE</v>
          </cell>
          <cell r="K211">
            <v>9</v>
          </cell>
        </row>
        <row r="212">
          <cell r="A212" t="str">
            <v>RS 423</v>
          </cell>
          <cell r="B212">
            <v>245</v>
          </cell>
          <cell r="C212" t="str">
            <v>S</v>
          </cell>
          <cell r="D212" t="str">
            <v>T</v>
          </cell>
          <cell r="E212" t="str">
            <v>Matambi - Mimosa (junction M2)</v>
          </cell>
          <cell r="F212" t="str">
            <v>S149</v>
          </cell>
          <cell r="G212">
            <v>5</v>
          </cell>
          <cell r="H212">
            <v>9.8000000000000007</v>
          </cell>
          <cell r="I212" t="str">
            <v>R</v>
          </cell>
          <cell r="J212" t="str">
            <v>MULANJE</v>
          </cell>
          <cell r="K212">
            <v>9</v>
          </cell>
        </row>
        <row r="213">
          <cell r="A213" t="str">
            <v>RS 430</v>
          </cell>
          <cell r="B213">
            <v>252</v>
          </cell>
          <cell r="C213" t="str">
            <v>S</v>
          </cell>
          <cell r="D213" t="str">
            <v>T</v>
          </cell>
          <cell r="E213" t="str">
            <v>Luchenza (junction M2) - Namilonje</v>
          </cell>
          <cell r="F213" t="str">
            <v>S150</v>
          </cell>
          <cell r="G213">
            <v>1</v>
          </cell>
          <cell r="H213">
            <v>9</v>
          </cell>
          <cell r="I213" t="str">
            <v>R</v>
          </cell>
          <cell r="J213" t="str">
            <v>THYOLO</v>
          </cell>
          <cell r="K213">
            <v>9</v>
          </cell>
        </row>
        <row r="214">
          <cell r="A214" t="str">
            <v>RS 428</v>
          </cell>
          <cell r="B214">
            <v>250</v>
          </cell>
          <cell r="C214" t="str">
            <v>S</v>
          </cell>
          <cell r="D214" t="str">
            <v>T</v>
          </cell>
          <cell r="E214" t="str">
            <v>Namilonje - Goliati</v>
          </cell>
          <cell r="F214" t="str">
            <v>S150</v>
          </cell>
          <cell r="G214">
            <v>2</v>
          </cell>
          <cell r="H214">
            <v>8.1</v>
          </cell>
          <cell r="I214" t="str">
            <v>R</v>
          </cell>
          <cell r="J214" t="str">
            <v>THYOLO</v>
          </cell>
          <cell r="K214">
            <v>9</v>
          </cell>
        </row>
        <row r="215">
          <cell r="A215" t="str">
            <v>RS 427</v>
          </cell>
          <cell r="B215">
            <v>249</v>
          </cell>
          <cell r="C215" t="str">
            <v>S</v>
          </cell>
          <cell r="D215" t="str">
            <v>T</v>
          </cell>
          <cell r="E215" t="str">
            <v>Goliati - Nansadi</v>
          </cell>
          <cell r="F215" t="str">
            <v>S150</v>
          </cell>
          <cell r="G215">
            <v>3</v>
          </cell>
          <cell r="H215">
            <v>6.5</v>
          </cell>
          <cell r="I215" t="str">
            <v>R</v>
          </cell>
          <cell r="J215" t="str">
            <v>THYOLO</v>
          </cell>
          <cell r="K215">
            <v>9</v>
          </cell>
        </row>
        <row r="216">
          <cell r="A216" t="str">
            <v>RS 429</v>
          </cell>
          <cell r="B216">
            <v>251</v>
          </cell>
          <cell r="C216" t="str">
            <v>S</v>
          </cell>
          <cell r="D216" t="str">
            <v>T</v>
          </cell>
          <cell r="E216" t="str">
            <v>Nansadi - Mikolongwe (junction M4)</v>
          </cell>
          <cell r="F216" t="str">
            <v>S150</v>
          </cell>
          <cell r="G216">
            <v>4</v>
          </cell>
          <cell r="H216">
            <v>5.7</v>
          </cell>
          <cell r="I216" t="str">
            <v>R</v>
          </cell>
          <cell r="J216" t="str">
            <v>THYOLO</v>
          </cell>
          <cell r="K216">
            <v>9</v>
          </cell>
        </row>
        <row r="217">
          <cell r="A217" t="str">
            <v>RS 433</v>
          </cell>
          <cell r="B217">
            <v>255</v>
          </cell>
          <cell r="C217" t="str">
            <v>S</v>
          </cell>
          <cell r="D217" t="str">
            <v>T</v>
          </cell>
          <cell r="E217" t="str">
            <v>Thyolo (junction M2) - Nawadzi River Bridge</v>
          </cell>
          <cell r="F217" t="str">
            <v>S151</v>
          </cell>
          <cell r="G217">
            <v>1</v>
          </cell>
          <cell r="H217">
            <v>5.0999999999999996</v>
          </cell>
          <cell r="I217" t="str">
            <v>R</v>
          </cell>
          <cell r="J217" t="str">
            <v>THYOLO</v>
          </cell>
          <cell r="K217">
            <v>9</v>
          </cell>
        </row>
        <row r="218">
          <cell r="A218" t="str">
            <v>RS 431</v>
          </cell>
          <cell r="B218">
            <v>253</v>
          </cell>
          <cell r="C218" t="str">
            <v>S</v>
          </cell>
          <cell r="D218" t="str">
            <v>T</v>
          </cell>
          <cell r="E218" t="str">
            <v>Nawadzi River Bridge - Makwasa</v>
          </cell>
          <cell r="F218" t="str">
            <v>S151</v>
          </cell>
          <cell r="G218">
            <v>2</v>
          </cell>
          <cell r="H218">
            <v>16.5</v>
          </cell>
          <cell r="I218" t="str">
            <v>H</v>
          </cell>
          <cell r="J218" t="str">
            <v>THYOLO</v>
          </cell>
          <cell r="K218">
            <v>9</v>
          </cell>
        </row>
        <row r="219">
          <cell r="A219" t="str">
            <v>RS 434</v>
          </cell>
          <cell r="B219">
            <v>256</v>
          </cell>
          <cell r="C219" t="str">
            <v>S</v>
          </cell>
          <cell r="D219" t="str">
            <v>T</v>
          </cell>
          <cell r="E219" t="str">
            <v>Makwasa - Chinzama</v>
          </cell>
          <cell r="F219" t="str">
            <v>S151</v>
          </cell>
          <cell r="G219">
            <v>3</v>
          </cell>
          <cell r="H219">
            <v>18</v>
          </cell>
          <cell r="I219" t="str">
            <v>H</v>
          </cell>
          <cell r="J219" t="str">
            <v>THYOLO</v>
          </cell>
          <cell r="K219">
            <v>9</v>
          </cell>
        </row>
        <row r="220">
          <cell r="A220" t="str">
            <v>RS 432</v>
          </cell>
          <cell r="B220">
            <v>254</v>
          </cell>
          <cell r="C220" t="str">
            <v>S</v>
          </cell>
          <cell r="D220" t="str">
            <v>T</v>
          </cell>
          <cell r="E220" t="str">
            <v>Chinzama - Thekerani</v>
          </cell>
          <cell r="F220" t="str">
            <v>S151</v>
          </cell>
          <cell r="G220">
            <v>4</v>
          </cell>
          <cell r="H220">
            <v>14.8</v>
          </cell>
          <cell r="I220" t="str">
            <v>H</v>
          </cell>
          <cell r="J220" t="str">
            <v>THYOLO</v>
          </cell>
          <cell r="K220">
            <v>10</v>
          </cell>
        </row>
        <row r="221">
          <cell r="A221" t="str">
            <v>RS 437</v>
          </cell>
          <cell r="B221">
            <v>259</v>
          </cell>
          <cell r="C221" t="str">
            <v>S</v>
          </cell>
          <cell r="D221" t="str">
            <v>T</v>
          </cell>
          <cell r="E221" t="str">
            <v>Thekerani - Chiphwanya</v>
          </cell>
          <cell r="F221" t="str">
            <v>S151</v>
          </cell>
          <cell r="G221">
            <v>5</v>
          </cell>
          <cell r="H221">
            <v>8.6999999999999993</v>
          </cell>
          <cell r="I221" t="str">
            <v>H</v>
          </cell>
          <cell r="J221" t="str">
            <v>THYOLO</v>
          </cell>
          <cell r="K221">
            <v>10</v>
          </cell>
        </row>
        <row r="222">
          <cell r="A222" t="str">
            <v>RS 442</v>
          </cell>
          <cell r="B222">
            <v>264</v>
          </cell>
          <cell r="C222" t="str">
            <v>S</v>
          </cell>
          <cell r="D222" t="str">
            <v>T</v>
          </cell>
          <cell r="E222" t="str">
            <v>Chiphwanya - Mlambala River</v>
          </cell>
          <cell r="F222" t="str">
            <v>S151</v>
          </cell>
          <cell r="G222">
            <v>6</v>
          </cell>
          <cell r="H222">
            <v>9.3000000000000007</v>
          </cell>
          <cell r="I222" t="str">
            <v>R</v>
          </cell>
          <cell r="J222" t="str">
            <v>NSANJE</v>
          </cell>
          <cell r="K222">
            <v>10</v>
          </cell>
          <cell r="L222" t="str">
            <v>Changed designation from S156 to S151</v>
          </cell>
        </row>
        <row r="223">
          <cell r="A223" t="str">
            <v>RS 440</v>
          </cell>
          <cell r="B223">
            <v>262</v>
          </cell>
          <cell r="C223" t="str">
            <v>S</v>
          </cell>
          <cell r="D223" t="str">
            <v>T</v>
          </cell>
          <cell r="E223" t="str">
            <v>Thabwa (junction M1) - Mapelera River</v>
          </cell>
          <cell r="F223" t="str">
            <v>S152</v>
          </cell>
          <cell r="G223">
            <v>1</v>
          </cell>
          <cell r="H223">
            <v>10</v>
          </cell>
          <cell r="I223" t="str">
            <v>R</v>
          </cell>
          <cell r="J223" t="str">
            <v>CHIKWAWA</v>
          </cell>
          <cell r="K223">
            <v>9</v>
          </cell>
        </row>
        <row r="224">
          <cell r="A224" t="str">
            <v>RS 441</v>
          </cell>
          <cell r="B224">
            <v>263</v>
          </cell>
          <cell r="C224" t="str">
            <v>S</v>
          </cell>
          <cell r="D224" t="str">
            <v>T</v>
          </cell>
          <cell r="E224" t="str">
            <v>Maperela River - Livunzi River</v>
          </cell>
          <cell r="F224" t="str">
            <v>S152</v>
          </cell>
          <cell r="G224">
            <v>2</v>
          </cell>
          <cell r="H224">
            <v>16.2</v>
          </cell>
          <cell r="I224" t="str">
            <v>R</v>
          </cell>
          <cell r="J224" t="str">
            <v>CHIKWAWA</v>
          </cell>
          <cell r="K224">
            <v>9</v>
          </cell>
        </row>
        <row r="225">
          <cell r="A225" t="str">
            <v>RS 438</v>
          </cell>
          <cell r="B225">
            <v>260</v>
          </cell>
          <cell r="C225" t="str">
            <v>S</v>
          </cell>
          <cell r="D225" t="str">
            <v>T</v>
          </cell>
          <cell r="E225" t="str">
            <v>Livunzu River - Milole River</v>
          </cell>
          <cell r="F225" t="str">
            <v>S152</v>
          </cell>
          <cell r="G225">
            <v>3</v>
          </cell>
          <cell r="H225">
            <v>19.100000000000001</v>
          </cell>
          <cell r="I225" t="str">
            <v>H</v>
          </cell>
          <cell r="J225" t="str">
            <v>CHIKWAWA</v>
          </cell>
          <cell r="K225">
            <v>9</v>
          </cell>
          <cell r="L225" t="str">
            <v>Changed designation from T403 to T405</v>
          </cell>
        </row>
        <row r="226">
          <cell r="A226" t="str">
            <v>RS 439</v>
          </cell>
          <cell r="B226">
            <v>261</v>
          </cell>
          <cell r="C226" t="str">
            <v>S</v>
          </cell>
          <cell r="D226" t="str">
            <v>T</v>
          </cell>
          <cell r="E226" t="str">
            <v>Milole River - Mlambala</v>
          </cell>
          <cell r="F226" t="str">
            <v>S152</v>
          </cell>
          <cell r="G226">
            <v>4</v>
          </cell>
          <cell r="H226">
            <v>14.5</v>
          </cell>
          <cell r="I226" t="str">
            <v>R</v>
          </cell>
          <cell r="J226" t="str">
            <v>CHIKWAWA</v>
          </cell>
          <cell r="K226">
            <v>10</v>
          </cell>
          <cell r="L226" t="str">
            <v>Changed designation from T408 to T405</v>
          </cell>
        </row>
        <row r="227">
          <cell r="A227" t="str">
            <v>RS 332</v>
          </cell>
          <cell r="B227">
            <v>154</v>
          </cell>
          <cell r="C227" t="str">
            <v>S</v>
          </cell>
          <cell r="D227" t="str">
            <v>T</v>
          </cell>
          <cell r="E227" t="str">
            <v>Mwona - Makhanga</v>
          </cell>
          <cell r="F227" t="str">
            <v>S152</v>
          </cell>
          <cell r="G227">
            <v>5</v>
          </cell>
          <cell r="H227">
            <v>12</v>
          </cell>
          <cell r="I227" t="str">
            <v>F</v>
          </cell>
          <cell r="J227" t="str">
            <v>NSANJE</v>
          </cell>
          <cell r="K227">
            <v>10</v>
          </cell>
          <cell r="L227" t="str">
            <v>Changed designation from M9 to S152</v>
          </cell>
        </row>
        <row r="228">
          <cell r="A228" t="str">
            <v>RS 436</v>
          </cell>
          <cell r="B228">
            <v>258</v>
          </cell>
          <cell r="C228" t="str">
            <v>S</v>
          </cell>
          <cell r="D228" t="str">
            <v>T</v>
          </cell>
          <cell r="E228" t="str">
            <v>Makhanga - Bangula (junction M1)</v>
          </cell>
          <cell r="F228" t="str">
            <v>S152</v>
          </cell>
          <cell r="G228">
            <v>6</v>
          </cell>
          <cell r="H228">
            <v>9</v>
          </cell>
          <cell r="I228" t="str">
            <v>H</v>
          </cell>
          <cell r="J228" t="str">
            <v>NSANJE</v>
          </cell>
          <cell r="K228">
            <v>10</v>
          </cell>
          <cell r="L228" t="str">
            <v>Changed designation from S151 to S152</v>
          </cell>
        </row>
        <row r="229">
          <cell r="A229" t="str">
            <v>RS 417</v>
          </cell>
          <cell r="B229">
            <v>239</v>
          </cell>
          <cell r="C229" t="str">
            <v>S</v>
          </cell>
          <cell r="D229" t="str">
            <v>T</v>
          </cell>
          <cell r="E229" t="str">
            <v>Kuchawe - Zomba City Boundary (down road)</v>
          </cell>
          <cell r="F229" t="str">
            <v>UD</v>
          </cell>
          <cell r="G229">
            <v>6</v>
          </cell>
          <cell r="H229">
            <v>5.9</v>
          </cell>
          <cell r="I229" t="str">
            <v>H</v>
          </cell>
          <cell r="J229" t="str">
            <v xml:space="preserve">ZOMBA </v>
          </cell>
          <cell r="K229" t="str">
            <v>C</v>
          </cell>
        </row>
        <row r="230">
          <cell r="A230" t="str">
            <v>RS 850</v>
          </cell>
          <cell r="B230" t="str">
            <v>n.a</v>
          </cell>
          <cell r="C230" t="str">
            <v>N</v>
          </cell>
          <cell r="D230" t="str">
            <v>Urban</v>
          </cell>
          <cell r="E230" t="str">
            <v>Viphya Drive (Mazuzu Hotel to end)</v>
          </cell>
          <cell r="F230" t="str">
            <v>Urban</v>
          </cell>
          <cell r="G230" t="str">
            <v>U</v>
          </cell>
          <cell r="H230">
            <v>1.5</v>
          </cell>
          <cell r="I230">
            <v>0</v>
          </cell>
          <cell r="J230" t="str">
            <v>MUZUZU</v>
          </cell>
          <cell r="K230" t="str">
            <v>C</v>
          </cell>
          <cell r="L230" t="str">
            <v>Part of origional RS 148</v>
          </cell>
        </row>
        <row r="231">
          <cell r="A231" t="str">
            <v>RS 150</v>
          </cell>
          <cell r="B231">
            <v>150</v>
          </cell>
          <cell r="C231" t="str">
            <v>N</v>
          </cell>
          <cell r="D231" t="str">
            <v>U</v>
          </cell>
          <cell r="E231" t="str">
            <v>Viphya Drive - via Prison - Kamuzu Drive</v>
          </cell>
          <cell r="F231" t="str">
            <v>Urban</v>
          </cell>
          <cell r="G231">
            <v>27</v>
          </cell>
          <cell r="H231">
            <v>2</v>
          </cell>
          <cell r="I231" t="str">
            <v>F</v>
          </cell>
          <cell r="J231" t="str">
            <v>MZUZU CITY</v>
          </cell>
          <cell r="K231" t="str">
            <v>C</v>
          </cell>
          <cell r="L231" t="str">
            <v>Road section redefined</v>
          </cell>
        </row>
        <row r="232">
          <cell r="A232" t="str">
            <v>RS 842</v>
          </cell>
          <cell r="B232">
            <v>170</v>
          </cell>
          <cell r="C232" t="str">
            <v>S</v>
          </cell>
          <cell r="D232" t="str">
            <v>U</v>
          </cell>
          <cell r="E232" t="str">
            <v>Zomba - Chikanda (end bitumen to end road)</v>
          </cell>
          <cell r="F232" t="str">
            <v>Urban</v>
          </cell>
          <cell r="G232">
            <v>18</v>
          </cell>
          <cell r="H232">
            <v>2.6</v>
          </cell>
          <cell r="I232" t="str">
            <v>R</v>
          </cell>
          <cell r="J232" t="str">
            <v>ZOMBA CITY</v>
          </cell>
          <cell r="K232" t="str">
            <v>C</v>
          </cell>
          <cell r="L232" t="str">
            <v>Road section redefined</v>
          </cell>
        </row>
        <row r="233">
          <cell r="A233" t="str">
            <v>RS 844</v>
          </cell>
          <cell r="B233">
            <v>172</v>
          </cell>
          <cell r="C233" t="str">
            <v>S</v>
          </cell>
          <cell r="D233" t="str">
            <v>U</v>
          </cell>
          <cell r="E233" t="str">
            <v>Chancellor College Road (end bitumen to end road)</v>
          </cell>
          <cell r="F233" t="str">
            <v>Urban</v>
          </cell>
          <cell r="G233">
            <v>20</v>
          </cell>
          <cell r="H233">
            <v>2.2000000000000002</v>
          </cell>
          <cell r="I233" t="str">
            <v>R</v>
          </cell>
          <cell r="J233" t="str">
            <v>ZOMBA CITY</v>
          </cell>
          <cell r="K233" t="str">
            <v>C</v>
          </cell>
        </row>
        <row r="234">
          <cell r="A234" t="str">
            <v>RS 844</v>
          </cell>
          <cell r="B234">
            <v>172</v>
          </cell>
          <cell r="C234" t="str">
            <v>S</v>
          </cell>
          <cell r="D234" t="str">
            <v>U</v>
          </cell>
          <cell r="E234" t="str">
            <v>Chancellor College Road (end bitumen to end road)</v>
          </cell>
          <cell r="F234" t="str">
            <v>Urban</v>
          </cell>
          <cell r="G234">
            <v>20</v>
          </cell>
          <cell r="H234">
            <v>2.2000000000000002</v>
          </cell>
          <cell r="I234" t="str">
            <v>R</v>
          </cell>
          <cell r="J234" t="str">
            <v>ZOMBA CITY</v>
          </cell>
          <cell r="K234" t="str">
            <v>C</v>
          </cell>
        </row>
        <row r="235">
          <cell r="A235" t="str">
            <v>Count</v>
          </cell>
          <cell r="B235">
            <v>224</v>
          </cell>
          <cell r="C235">
            <v>0</v>
          </cell>
          <cell r="D235">
            <v>0</v>
          </cell>
          <cell r="E235" t="str">
            <v>Total length</v>
          </cell>
          <cell r="F235">
            <v>3752.4000000000005</v>
          </cell>
          <cell r="G235">
            <v>0</v>
          </cell>
          <cell r="H235">
            <v>0</v>
          </cell>
          <cell r="I235">
            <v>0</v>
          </cell>
          <cell r="J235" t="str">
            <v>km</v>
          </cell>
          <cell r="K235">
            <v>9</v>
          </cell>
        </row>
      </sheetData>
      <sheetData sheetId="2" refreshError="1">
        <row r="1">
          <cell r="A1" t="str">
            <v xml:space="preserve">Table A2 - Road Sections (as given in Terms of Reference) Not Used In The Study </v>
          </cell>
        </row>
        <row r="2">
          <cell r="A2" t="str">
            <v>Road Section No.</v>
          </cell>
          <cell r="B2" t="str">
            <v>MOWS Project No.</v>
          </cell>
          <cell r="C2" t="str">
            <v>Region</v>
          </cell>
          <cell r="D2" t="str">
            <v>Road class</v>
          </cell>
          <cell r="E2" t="str">
            <v>Road section</v>
          </cell>
          <cell r="F2" t="str">
            <v>Road designation</v>
          </cell>
          <cell r="G2" t="str">
            <v>Sequence</v>
          </cell>
          <cell r="H2" t="str">
            <v>Length (km)</v>
          </cell>
          <cell r="I2" t="str">
            <v>Map sheet No.</v>
          </cell>
          <cell r="J2" t="str">
            <v>Trrrain</v>
          </cell>
          <cell r="K2" t="str">
            <v>Reason for change &amp; district</v>
          </cell>
          <cell r="L2" t="str">
            <v>Comments</v>
          </cell>
        </row>
        <row r="3">
          <cell r="A3" t="str">
            <v>RS 001</v>
          </cell>
          <cell r="B3" t="str">
            <v>1</v>
          </cell>
          <cell r="C3" t="str">
            <v>N</v>
          </cell>
          <cell r="D3" t="str">
            <v>T</v>
          </cell>
          <cell r="E3" t="str">
            <v>Songwe - Chitimba River</v>
          </cell>
          <cell r="F3" t="str">
            <v>M01</v>
          </cell>
          <cell r="G3">
            <v>99</v>
          </cell>
          <cell r="H3">
            <v>120</v>
          </cell>
          <cell r="I3">
            <v>1</v>
          </cell>
          <cell r="J3" t="str">
            <v>F</v>
          </cell>
          <cell r="K3" t="str">
            <v>Split into RS 839 &amp; 840.</v>
          </cell>
          <cell r="L3" t="str">
            <v>Section not used in Study</v>
          </cell>
        </row>
        <row r="4">
          <cell r="A4" t="str">
            <v>RS 839</v>
          </cell>
          <cell r="B4" t="str">
            <v>n.a</v>
          </cell>
          <cell r="C4" t="str">
            <v>N</v>
          </cell>
          <cell r="D4" t="str">
            <v>T</v>
          </cell>
          <cell r="E4" t="str">
            <v>Songwe - Karonga</v>
          </cell>
          <cell r="F4" t="str">
            <v>M01</v>
          </cell>
          <cell r="G4">
            <v>1</v>
          </cell>
          <cell r="H4">
            <v>43</v>
          </cell>
          <cell r="I4">
            <v>1</v>
          </cell>
          <cell r="J4" t="str">
            <v>F</v>
          </cell>
          <cell r="K4" t="str">
            <v>KARONGA</v>
          </cell>
          <cell r="L4" t="str">
            <v>New section, part of RS1</v>
          </cell>
        </row>
        <row r="5">
          <cell r="A5" t="str">
            <v>RS 840</v>
          </cell>
          <cell r="B5" t="str">
            <v>n.a</v>
          </cell>
          <cell r="C5" t="str">
            <v>N</v>
          </cell>
          <cell r="D5" t="str">
            <v>T</v>
          </cell>
          <cell r="E5" t="str">
            <v>Karonga - Chitimba River</v>
          </cell>
          <cell r="F5" t="str">
            <v>M01</v>
          </cell>
          <cell r="G5">
            <v>2</v>
          </cell>
          <cell r="H5">
            <v>77</v>
          </cell>
          <cell r="I5">
            <v>1</v>
          </cell>
          <cell r="J5" t="str">
            <v>F</v>
          </cell>
          <cell r="K5" t="str">
            <v>KARONGA</v>
          </cell>
          <cell r="L5" t="str">
            <v>New section, part of RS1</v>
          </cell>
        </row>
        <row r="6">
          <cell r="A6" t="str">
            <v>RS 006</v>
          </cell>
          <cell r="B6" t="str">
            <v>6</v>
          </cell>
          <cell r="C6" t="str">
            <v>N</v>
          </cell>
          <cell r="D6" t="str">
            <v>T</v>
          </cell>
          <cell r="E6" t="str">
            <v>Mzuzu -Nkhata Bay Border</v>
          </cell>
          <cell r="F6" t="str">
            <v>M05</v>
          </cell>
          <cell r="G6">
            <v>99</v>
          </cell>
          <cell r="H6">
            <v>8</v>
          </cell>
          <cell r="I6" t="str">
            <v>-</v>
          </cell>
          <cell r="J6" t="str">
            <v>-</v>
          </cell>
          <cell r="K6" t="str">
            <v>Contained within RS 005</v>
          </cell>
          <cell r="L6" t="str">
            <v>Section not used in Study</v>
          </cell>
        </row>
        <row r="7">
          <cell r="A7" t="str">
            <v>RS 005</v>
          </cell>
          <cell r="B7" t="str">
            <v>5</v>
          </cell>
          <cell r="C7" t="str">
            <v>N</v>
          </cell>
          <cell r="D7" t="str">
            <v>T</v>
          </cell>
          <cell r="E7" t="str">
            <v>Mzuzu - Nkhata Bay</v>
          </cell>
          <cell r="F7" t="str">
            <v>M05</v>
          </cell>
          <cell r="G7">
            <v>1</v>
          </cell>
          <cell r="H7">
            <v>45</v>
          </cell>
          <cell r="I7">
            <v>3</v>
          </cell>
          <cell r="J7" t="str">
            <v>F</v>
          </cell>
          <cell r="K7" t="str">
            <v>MZIMBA &amp; NKHATA BAY</v>
          </cell>
        </row>
        <row r="8">
          <cell r="A8" t="str">
            <v>RS 039</v>
          </cell>
          <cell r="B8">
            <v>39</v>
          </cell>
          <cell r="C8" t="str">
            <v>C</v>
          </cell>
          <cell r="D8" t="str">
            <v>T</v>
          </cell>
          <cell r="E8" t="str">
            <v>Dedza - Lilongwe</v>
          </cell>
          <cell r="F8" t="str">
            <v>M01</v>
          </cell>
          <cell r="G8">
            <v>99</v>
          </cell>
          <cell r="H8">
            <v>84</v>
          </cell>
          <cell r="I8" t="str">
            <v>-</v>
          </cell>
          <cell r="J8" t="str">
            <v>-</v>
          </cell>
          <cell r="K8" t="str">
            <v>Contains RS 20,28,12,37,25,10,38,23,33</v>
          </cell>
          <cell r="L8" t="str">
            <v>Section not used in Study</v>
          </cell>
        </row>
        <row r="9">
          <cell r="A9" t="str">
            <v>RS 020</v>
          </cell>
          <cell r="B9">
            <v>20</v>
          </cell>
          <cell r="C9" t="str">
            <v>C</v>
          </cell>
          <cell r="D9" t="str">
            <v>T</v>
          </cell>
          <cell r="E9" t="str">
            <v>Lumbadzi River Bridge -  Chitsame</v>
          </cell>
          <cell r="F9" t="str">
            <v>M01</v>
          </cell>
          <cell r="G9">
            <v>15</v>
          </cell>
          <cell r="H9">
            <v>33</v>
          </cell>
          <cell r="I9">
            <v>6</v>
          </cell>
          <cell r="J9" t="str">
            <v>F</v>
          </cell>
          <cell r="K9" t="str">
            <v>LILONGWE</v>
          </cell>
        </row>
        <row r="10">
          <cell r="A10" t="str">
            <v>RS 028</v>
          </cell>
          <cell r="B10">
            <v>28</v>
          </cell>
          <cell r="C10" t="str">
            <v>C</v>
          </cell>
          <cell r="D10" t="str">
            <v>T</v>
          </cell>
          <cell r="E10" t="str">
            <v>Chitsime - Kamchere</v>
          </cell>
          <cell r="F10" t="str">
            <v>M01</v>
          </cell>
          <cell r="G10">
            <v>16</v>
          </cell>
          <cell r="H10">
            <v>8.8000000000000007</v>
          </cell>
          <cell r="I10">
            <v>6</v>
          </cell>
          <cell r="J10" t="str">
            <v>F</v>
          </cell>
          <cell r="K10" t="str">
            <v>LILONGWE</v>
          </cell>
        </row>
        <row r="11">
          <cell r="A11" t="str">
            <v>RS 012</v>
          </cell>
          <cell r="B11">
            <v>12</v>
          </cell>
          <cell r="C11" t="str">
            <v>C</v>
          </cell>
          <cell r="D11" t="str">
            <v>T</v>
          </cell>
          <cell r="E11" t="str">
            <v>Kamchere - Kalumba T/Off</v>
          </cell>
          <cell r="F11" t="str">
            <v>M01</v>
          </cell>
          <cell r="G11">
            <v>17</v>
          </cell>
          <cell r="H11">
            <v>13.4</v>
          </cell>
          <cell r="I11">
            <v>6</v>
          </cell>
          <cell r="J11" t="str">
            <v>F</v>
          </cell>
          <cell r="K11" t="str">
            <v>LILONGWE</v>
          </cell>
        </row>
        <row r="12">
          <cell r="A12" t="str">
            <v>RS 037</v>
          </cell>
          <cell r="B12">
            <v>37</v>
          </cell>
          <cell r="C12" t="str">
            <v>C</v>
          </cell>
          <cell r="D12" t="str">
            <v>T</v>
          </cell>
          <cell r="E12" t="str">
            <v>Kalumba T/Off - Diamphwe River Bridge</v>
          </cell>
          <cell r="F12" t="str">
            <v>M01</v>
          </cell>
          <cell r="G12">
            <v>18</v>
          </cell>
          <cell r="H12">
            <v>18.7</v>
          </cell>
          <cell r="I12">
            <v>6</v>
          </cell>
          <cell r="J12" t="str">
            <v>F</v>
          </cell>
          <cell r="K12" t="str">
            <v>LILONGWE</v>
          </cell>
          <cell r="L12" t="str">
            <v>Changed designation from T413  to M04</v>
          </cell>
        </row>
        <row r="13">
          <cell r="A13" t="str">
            <v>RS 025</v>
          </cell>
          <cell r="B13">
            <v>25</v>
          </cell>
          <cell r="C13" t="str">
            <v>C</v>
          </cell>
          <cell r="D13" t="str">
            <v>T</v>
          </cell>
          <cell r="E13" t="str">
            <v>Diamphwe River - Junction S126</v>
          </cell>
          <cell r="F13" t="str">
            <v>M01</v>
          </cell>
          <cell r="G13">
            <v>19</v>
          </cell>
          <cell r="H13">
            <v>5.4</v>
          </cell>
          <cell r="I13">
            <v>6</v>
          </cell>
          <cell r="J13" t="str">
            <v>R</v>
          </cell>
          <cell r="K13" t="str">
            <v>DEDZA</v>
          </cell>
          <cell r="L13" t="str">
            <v xml:space="preserve">New section part of RS 330 </v>
          </cell>
        </row>
        <row r="14">
          <cell r="A14" t="str">
            <v>RS 010</v>
          </cell>
          <cell r="B14">
            <v>10</v>
          </cell>
          <cell r="C14" t="str">
            <v>C</v>
          </cell>
          <cell r="D14" t="str">
            <v>T</v>
          </cell>
          <cell r="E14" t="str">
            <v>Junction S126 - Linthipe</v>
          </cell>
          <cell r="F14" t="str">
            <v>M01</v>
          </cell>
          <cell r="G14">
            <v>20</v>
          </cell>
          <cell r="H14">
            <v>8.1</v>
          </cell>
          <cell r="I14">
            <v>6</v>
          </cell>
          <cell r="J14" t="str">
            <v>R</v>
          </cell>
          <cell r="K14" t="str">
            <v>DEDZA</v>
          </cell>
        </row>
        <row r="15">
          <cell r="A15" t="str">
            <v>RS 038</v>
          </cell>
          <cell r="B15">
            <v>38</v>
          </cell>
          <cell r="C15" t="str">
            <v>C</v>
          </cell>
          <cell r="D15" t="str">
            <v>T</v>
          </cell>
          <cell r="E15" t="str">
            <v>Linthipe - Chimbiya</v>
          </cell>
          <cell r="F15" t="str">
            <v>M01</v>
          </cell>
          <cell r="G15">
            <v>21</v>
          </cell>
          <cell r="H15">
            <v>6.3</v>
          </cell>
          <cell r="I15">
            <v>6</v>
          </cell>
          <cell r="J15" t="str">
            <v>R</v>
          </cell>
          <cell r="K15" t="str">
            <v>LILONGWE</v>
          </cell>
        </row>
        <row r="16">
          <cell r="A16" t="str">
            <v>RS 023</v>
          </cell>
          <cell r="B16">
            <v>23</v>
          </cell>
          <cell r="C16" t="str">
            <v>C</v>
          </cell>
          <cell r="D16" t="str">
            <v>T</v>
          </cell>
          <cell r="E16" t="str">
            <v>Chimbiya - Zuze</v>
          </cell>
          <cell r="F16" t="str">
            <v>M01</v>
          </cell>
          <cell r="G16">
            <v>22</v>
          </cell>
          <cell r="H16">
            <v>31.8</v>
          </cell>
          <cell r="I16">
            <v>6</v>
          </cell>
          <cell r="J16" t="str">
            <v>H</v>
          </cell>
          <cell r="K16" t="str">
            <v>DEDZA</v>
          </cell>
        </row>
        <row r="17">
          <cell r="A17" t="str">
            <v>RS 033</v>
          </cell>
          <cell r="B17">
            <v>33</v>
          </cell>
          <cell r="C17" t="str">
            <v>C</v>
          </cell>
          <cell r="D17" t="str">
            <v>T</v>
          </cell>
          <cell r="E17" t="str">
            <v>Dauya - Kapesi</v>
          </cell>
          <cell r="F17" t="str">
            <v>M01</v>
          </cell>
          <cell r="G17">
            <v>23</v>
          </cell>
          <cell r="H17">
            <v>12.5</v>
          </cell>
          <cell r="I17">
            <v>7</v>
          </cell>
          <cell r="J17" t="str">
            <v>F</v>
          </cell>
          <cell r="K17" t="str">
            <v>DEDZA</v>
          </cell>
        </row>
        <row r="18">
          <cell r="A18" t="str">
            <v>RS 040</v>
          </cell>
          <cell r="B18">
            <v>40</v>
          </cell>
          <cell r="C18" t="str">
            <v>C</v>
          </cell>
          <cell r="D18" t="str">
            <v>T</v>
          </cell>
          <cell r="E18" t="str">
            <v>Salima - Benga - Nkhotakota - Dwangwa</v>
          </cell>
          <cell r="F18" t="str">
            <v>M05</v>
          </cell>
          <cell r="G18">
            <v>99</v>
          </cell>
          <cell r="H18">
            <v>169</v>
          </cell>
          <cell r="I18" t="str">
            <v>-</v>
          </cell>
          <cell r="J18" t="str">
            <v>-</v>
          </cell>
          <cell r="K18" t="str">
            <v>Contains RS 43,66,50,54,53,61,42,58</v>
          </cell>
          <cell r="L18" t="str">
            <v>Section not used in Study</v>
          </cell>
        </row>
        <row r="19">
          <cell r="A19" t="str">
            <v>RS 043</v>
          </cell>
          <cell r="B19">
            <v>43</v>
          </cell>
          <cell r="C19" t="str">
            <v>C</v>
          </cell>
          <cell r="D19" t="str">
            <v>T</v>
          </cell>
          <cell r="E19" t="str">
            <v>Musenjere River- Bua River</v>
          </cell>
          <cell r="F19" t="str">
            <v>M05</v>
          </cell>
          <cell r="G19">
            <v>7</v>
          </cell>
          <cell r="H19">
            <v>14.7</v>
          </cell>
          <cell r="I19">
            <v>5</v>
          </cell>
          <cell r="J19" t="str">
            <v>R</v>
          </cell>
          <cell r="K19" t="str">
            <v>NKHOTA KOTA</v>
          </cell>
        </row>
        <row r="20">
          <cell r="A20" t="str">
            <v>RS 066</v>
          </cell>
          <cell r="B20">
            <v>66</v>
          </cell>
          <cell r="C20" t="str">
            <v>C</v>
          </cell>
          <cell r="D20" t="str">
            <v>T</v>
          </cell>
          <cell r="E20" t="str">
            <v>Bua River - Nkhota-kota</v>
          </cell>
          <cell r="F20" t="str">
            <v>M05</v>
          </cell>
          <cell r="G20">
            <v>8</v>
          </cell>
          <cell r="H20">
            <v>14.8</v>
          </cell>
          <cell r="I20">
            <v>5</v>
          </cell>
          <cell r="J20" t="str">
            <v>F</v>
          </cell>
          <cell r="K20" t="str">
            <v>NKHOTA KOTA</v>
          </cell>
        </row>
        <row r="21">
          <cell r="A21" t="str">
            <v>RS 050</v>
          </cell>
          <cell r="B21">
            <v>50</v>
          </cell>
          <cell r="C21" t="str">
            <v>C</v>
          </cell>
          <cell r="D21" t="str">
            <v>T</v>
          </cell>
          <cell r="E21" t="str">
            <v>Km 11.6-Km 18.3 (Nkhota-kota - Chia)</v>
          </cell>
          <cell r="F21" t="str">
            <v>M05</v>
          </cell>
          <cell r="G21">
            <v>10</v>
          </cell>
          <cell r="H21">
            <v>6.7</v>
          </cell>
          <cell r="I21">
            <v>5</v>
          </cell>
          <cell r="J21" t="str">
            <v>F</v>
          </cell>
          <cell r="K21" t="str">
            <v>NKHOTA KOTA</v>
          </cell>
        </row>
        <row r="22">
          <cell r="A22" t="str">
            <v>RS 054</v>
          </cell>
          <cell r="B22">
            <v>54</v>
          </cell>
          <cell r="C22" t="str">
            <v>C</v>
          </cell>
          <cell r="D22" t="str">
            <v>T</v>
          </cell>
          <cell r="E22" t="str">
            <v>Km 18.3-Chia River</v>
          </cell>
          <cell r="F22" t="str">
            <v>M05</v>
          </cell>
          <cell r="G22">
            <v>11</v>
          </cell>
          <cell r="H22">
            <v>5.4</v>
          </cell>
          <cell r="I22">
            <v>5</v>
          </cell>
          <cell r="J22" t="str">
            <v>F</v>
          </cell>
          <cell r="K22" t="str">
            <v>NKHOTA KOTA</v>
          </cell>
          <cell r="L22" t="str">
            <v>New section part of origional RS 179</v>
          </cell>
        </row>
        <row r="23">
          <cell r="A23" t="str">
            <v>RS 053</v>
          </cell>
          <cell r="B23">
            <v>53</v>
          </cell>
          <cell r="C23" t="str">
            <v>C</v>
          </cell>
          <cell r="D23" t="str">
            <v>T</v>
          </cell>
          <cell r="E23" t="str">
            <v>Chia River-Benga</v>
          </cell>
          <cell r="F23" t="str">
            <v>M05</v>
          </cell>
          <cell r="G23">
            <v>12</v>
          </cell>
          <cell r="H23">
            <v>29.4</v>
          </cell>
          <cell r="I23">
            <v>5</v>
          </cell>
          <cell r="J23" t="str">
            <v>F</v>
          </cell>
          <cell r="K23" t="str">
            <v>NKHOTA KOTA</v>
          </cell>
          <cell r="L23" t="str">
            <v>New section part of origional RS 179</v>
          </cell>
        </row>
        <row r="24">
          <cell r="A24" t="str">
            <v>RS 061</v>
          </cell>
          <cell r="B24">
            <v>61</v>
          </cell>
          <cell r="C24" t="str">
            <v>C</v>
          </cell>
          <cell r="D24" t="str">
            <v>T</v>
          </cell>
          <cell r="E24" t="str">
            <v>Benga-Kachisoka</v>
          </cell>
          <cell r="F24" t="str">
            <v>M05</v>
          </cell>
          <cell r="G24">
            <v>13</v>
          </cell>
          <cell r="H24">
            <v>2.7</v>
          </cell>
          <cell r="I24">
            <v>5</v>
          </cell>
          <cell r="J24" t="str">
            <v>F</v>
          </cell>
          <cell r="K24" t="str">
            <v>NKHOTA KOTA</v>
          </cell>
          <cell r="L24" t="str">
            <v>End point altered from Mphangara Stream to Chatanga</v>
          </cell>
        </row>
        <row r="25">
          <cell r="A25" t="str">
            <v>RS 042</v>
          </cell>
          <cell r="B25">
            <v>42</v>
          </cell>
          <cell r="C25" t="str">
            <v>C</v>
          </cell>
          <cell r="D25" t="str">
            <v>T</v>
          </cell>
          <cell r="E25" t="str">
            <v>Chirua River Bridge - Thavite River Bridge</v>
          </cell>
          <cell r="F25" t="str">
            <v>M05</v>
          </cell>
          <cell r="G25">
            <v>14</v>
          </cell>
          <cell r="H25">
            <v>6</v>
          </cell>
          <cell r="I25">
            <v>5</v>
          </cell>
          <cell r="J25" t="str">
            <v>F</v>
          </cell>
          <cell r="K25" t="str">
            <v>SALIMA</v>
          </cell>
        </row>
        <row r="26">
          <cell r="A26" t="str">
            <v>RS 058</v>
          </cell>
          <cell r="B26">
            <v>58</v>
          </cell>
          <cell r="C26" t="str">
            <v>C</v>
          </cell>
          <cell r="D26" t="str">
            <v>T</v>
          </cell>
          <cell r="E26" t="str">
            <v>Thavite River Bridge - Kamphatenga</v>
          </cell>
          <cell r="F26" t="str">
            <v>M05</v>
          </cell>
          <cell r="G26">
            <v>15</v>
          </cell>
          <cell r="H26">
            <v>32.5</v>
          </cell>
          <cell r="I26">
            <v>7</v>
          </cell>
          <cell r="J26" t="str">
            <v>F</v>
          </cell>
          <cell r="K26" t="str">
            <v>SALIMA</v>
          </cell>
        </row>
        <row r="27">
          <cell r="A27" t="str">
            <v>RS 057</v>
          </cell>
          <cell r="B27">
            <v>57</v>
          </cell>
          <cell r="C27" t="str">
            <v>C</v>
          </cell>
          <cell r="D27" t="str">
            <v>T</v>
          </cell>
          <cell r="E27" t="str">
            <v>Malenga-Km 11.6</v>
          </cell>
          <cell r="F27" t="str">
            <v>M05</v>
          </cell>
          <cell r="G27">
            <v>99</v>
          </cell>
          <cell r="H27">
            <v>11.6</v>
          </cell>
          <cell r="I27" t="str">
            <v>-</v>
          </cell>
          <cell r="J27" t="str">
            <v>-</v>
          </cell>
          <cell r="K27" t="str">
            <v xml:space="preserve">Link does not exist </v>
          </cell>
          <cell r="L27" t="str">
            <v>Section not used in Study</v>
          </cell>
        </row>
        <row r="28">
          <cell r="A28" t="str">
            <v>RS 073</v>
          </cell>
          <cell r="B28">
            <v>73</v>
          </cell>
          <cell r="C28" t="str">
            <v>C</v>
          </cell>
          <cell r="D28" t="str">
            <v>T</v>
          </cell>
          <cell r="E28" t="str">
            <v>Kapiri - Bwanje River</v>
          </cell>
          <cell r="F28" t="str">
            <v>M10</v>
          </cell>
          <cell r="G28">
            <v>99</v>
          </cell>
          <cell r="H28">
            <v>9</v>
          </cell>
          <cell r="I28">
            <v>7</v>
          </cell>
          <cell r="J28" t="str">
            <v>F</v>
          </cell>
          <cell r="K28" t="str">
            <v>Contained within RS 72</v>
          </cell>
          <cell r="L28" t="str">
            <v>Section not used in Study</v>
          </cell>
        </row>
        <row r="29">
          <cell r="A29" t="str">
            <v>RS 072</v>
          </cell>
          <cell r="B29">
            <v>72</v>
          </cell>
          <cell r="C29" t="str">
            <v>C</v>
          </cell>
          <cell r="D29" t="str">
            <v>T</v>
          </cell>
          <cell r="E29" t="str">
            <v>Malambalala - Bwanje River</v>
          </cell>
          <cell r="F29" t="str">
            <v>M10</v>
          </cell>
          <cell r="G29">
            <v>3</v>
          </cell>
          <cell r="H29">
            <v>9</v>
          </cell>
          <cell r="I29">
            <v>7</v>
          </cell>
          <cell r="J29" t="str">
            <v>F</v>
          </cell>
          <cell r="K29" t="str">
            <v>DEDZA &amp; MANGOCHI</v>
          </cell>
        </row>
        <row r="30">
          <cell r="A30" t="str">
            <v>RS 078</v>
          </cell>
          <cell r="B30">
            <v>78</v>
          </cell>
          <cell r="C30" t="str">
            <v>C</v>
          </cell>
          <cell r="D30" t="str">
            <v>T</v>
          </cell>
          <cell r="E30" t="str">
            <v>Lilongwe-Mchinji</v>
          </cell>
          <cell r="F30" t="str">
            <v>M12</v>
          </cell>
          <cell r="G30">
            <v>99</v>
          </cell>
          <cell r="H30">
            <v>120</v>
          </cell>
          <cell r="I30">
            <v>6</v>
          </cell>
          <cell r="J30" t="str">
            <v>R</v>
          </cell>
          <cell r="K30" t="str">
            <v>Contains RS 80,79,77,76,75,836,74</v>
          </cell>
          <cell r="L30" t="str">
            <v>Section not used in Study</v>
          </cell>
        </row>
        <row r="31">
          <cell r="A31" t="str">
            <v>RS 080</v>
          </cell>
          <cell r="B31">
            <v>80</v>
          </cell>
          <cell r="C31" t="str">
            <v>C</v>
          </cell>
          <cell r="D31" t="str">
            <v>T</v>
          </cell>
          <cell r="E31" t="str">
            <v>International Border - Mchinji</v>
          </cell>
          <cell r="F31" t="str">
            <v>M12</v>
          </cell>
          <cell r="G31">
            <v>1</v>
          </cell>
          <cell r="H31">
            <v>11.5</v>
          </cell>
          <cell r="I31">
            <v>6</v>
          </cell>
          <cell r="J31" t="str">
            <v>F</v>
          </cell>
          <cell r="K31" t="str">
            <v>MCHINJI</v>
          </cell>
        </row>
        <row r="32">
          <cell r="A32" t="str">
            <v>RS 079</v>
          </cell>
          <cell r="B32">
            <v>79</v>
          </cell>
          <cell r="C32" t="str">
            <v>C</v>
          </cell>
          <cell r="D32" t="str">
            <v>T</v>
          </cell>
          <cell r="E32" t="str">
            <v>Mchinji - Kamwendo</v>
          </cell>
          <cell r="F32" t="str">
            <v>M12</v>
          </cell>
          <cell r="G32">
            <v>2</v>
          </cell>
          <cell r="H32">
            <v>19.100000000000001</v>
          </cell>
          <cell r="I32">
            <v>6</v>
          </cell>
          <cell r="J32" t="str">
            <v>F</v>
          </cell>
          <cell r="K32" t="str">
            <v>MCHINJI</v>
          </cell>
          <cell r="L32" t="str">
            <v>Changed designation from M5 to M18</v>
          </cell>
        </row>
        <row r="33">
          <cell r="A33" t="str">
            <v>RS 077</v>
          </cell>
          <cell r="B33">
            <v>77</v>
          </cell>
          <cell r="C33" t="str">
            <v>C</v>
          </cell>
          <cell r="D33" t="str">
            <v>T</v>
          </cell>
          <cell r="E33" t="str">
            <v>Kamwendo - Bua River</v>
          </cell>
          <cell r="F33" t="str">
            <v>M12</v>
          </cell>
          <cell r="G33">
            <v>3</v>
          </cell>
          <cell r="H33">
            <v>14.7</v>
          </cell>
          <cell r="I33">
            <v>6</v>
          </cell>
          <cell r="J33" t="str">
            <v>F</v>
          </cell>
          <cell r="K33" t="str">
            <v>MCHINJI</v>
          </cell>
        </row>
        <row r="34">
          <cell r="A34" t="str">
            <v>RS 076</v>
          </cell>
          <cell r="B34">
            <v>76</v>
          </cell>
          <cell r="C34" t="str">
            <v>C</v>
          </cell>
          <cell r="D34" t="str">
            <v>T</v>
          </cell>
          <cell r="E34" t="str">
            <v>Bua River - Namitete River Bridge</v>
          </cell>
          <cell r="F34" t="str">
            <v>M12</v>
          </cell>
          <cell r="G34">
            <v>4</v>
          </cell>
          <cell r="H34">
            <v>27.9</v>
          </cell>
          <cell r="I34">
            <v>6</v>
          </cell>
          <cell r="J34" t="str">
            <v>F</v>
          </cell>
          <cell r="K34" t="str">
            <v>MCHINJI</v>
          </cell>
        </row>
        <row r="35">
          <cell r="A35" t="str">
            <v>RS 075</v>
          </cell>
          <cell r="B35">
            <v>75</v>
          </cell>
          <cell r="C35" t="str">
            <v>C</v>
          </cell>
          <cell r="D35" t="str">
            <v>T</v>
          </cell>
          <cell r="E35" t="str">
            <v>Namitete River Bridge - Chileka</v>
          </cell>
          <cell r="F35" t="str">
            <v>M12</v>
          </cell>
          <cell r="G35">
            <v>5</v>
          </cell>
          <cell r="H35">
            <v>4.0999999999999996</v>
          </cell>
          <cell r="I35">
            <v>6</v>
          </cell>
          <cell r="J35" t="str">
            <v>R</v>
          </cell>
          <cell r="K35" t="str">
            <v>LILONGWE</v>
          </cell>
        </row>
        <row r="36">
          <cell r="A36" t="str">
            <v>RS 836</v>
          </cell>
          <cell r="B36" t="str">
            <v>n.a.</v>
          </cell>
          <cell r="C36" t="str">
            <v>C</v>
          </cell>
          <cell r="D36" t="str">
            <v>T</v>
          </cell>
          <cell r="E36" t="str">
            <v>Chileka - Chankhandwe</v>
          </cell>
          <cell r="F36" t="str">
            <v>M12</v>
          </cell>
          <cell r="G36">
            <v>6</v>
          </cell>
          <cell r="H36">
            <v>31.4</v>
          </cell>
          <cell r="I36">
            <v>6</v>
          </cell>
          <cell r="J36" t="str">
            <v>R</v>
          </cell>
          <cell r="K36" t="str">
            <v>LILONGWE</v>
          </cell>
          <cell r="L36" t="str">
            <v xml:space="preserve">New section part of RS 78 </v>
          </cell>
        </row>
        <row r="37">
          <cell r="A37" t="str">
            <v>RS 074</v>
          </cell>
          <cell r="B37">
            <v>74</v>
          </cell>
          <cell r="C37" t="str">
            <v>C</v>
          </cell>
          <cell r="D37" t="str">
            <v>T</v>
          </cell>
          <cell r="E37" t="str">
            <v>Chankhandwe - Njewa</v>
          </cell>
          <cell r="F37" t="str">
            <v>M12</v>
          </cell>
          <cell r="G37">
            <v>7</v>
          </cell>
          <cell r="H37">
            <v>11.3</v>
          </cell>
          <cell r="I37">
            <v>6</v>
          </cell>
          <cell r="J37" t="str">
            <v>R</v>
          </cell>
          <cell r="K37" t="str">
            <v>LILONGWE</v>
          </cell>
          <cell r="L37" t="str">
            <v>Changed designation from S120 to M18. Now by-passed.</v>
          </cell>
        </row>
        <row r="38">
          <cell r="A38" t="str">
            <v>RS 083</v>
          </cell>
          <cell r="B38">
            <v>83</v>
          </cell>
          <cell r="C38" t="str">
            <v>C</v>
          </cell>
          <cell r="D38" t="str">
            <v>T</v>
          </cell>
          <cell r="E38" t="str">
            <v>Chembe Railroad - Kaphatenga</v>
          </cell>
          <cell r="F38" t="str">
            <v>M14</v>
          </cell>
          <cell r="G38">
            <v>99</v>
          </cell>
          <cell r="H38">
            <v>8.6999999999999993</v>
          </cell>
          <cell r="I38">
            <v>6</v>
          </cell>
          <cell r="J38" t="str">
            <v>F</v>
          </cell>
          <cell r="K38" t="str">
            <v>Contains RS 60 &amp; 45</v>
          </cell>
          <cell r="L38" t="str">
            <v>Section not used in Study</v>
          </cell>
        </row>
        <row r="39">
          <cell r="A39" t="str">
            <v>RS 060</v>
          </cell>
          <cell r="B39">
            <v>60</v>
          </cell>
          <cell r="C39" t="str">
            <v>C</v>
          </cell>
          <cell r="D39" t="str">
            <v>T</v>
          </cell>
          <cell r="E39" t="str">
            <v>Chembe Railroad Bridge - Makande</v>
          </cell>
          <cell r="F39" t="str">
            <v>M14</v>
          </cell>
          <cell r="G39" t="str">
            <v>T</v>
          </cell>
          <cell r="H39">
            <v>6.8</v>
          </cell>
          <cell r="I39">
            <v>7</v>
          </cell>
          <cell r="J39" t="str">
            <v>F</v>
          </cell>
          <cell r="K39" t="str">
            <v>SALIMA</v>
          </cell>
          <cell r="L39" t="str">
            <v>Changed designation from M5 to M14</v>
          </cell>
        </row>
        <row r="40">
          <cell r="A40" t="str">
            <v>RS 045</v>
          </cell>
          <cell r="B40">
            <v>45</v>
          </cell>
          <cell r="C40" t="str">
            <v>C</v>
          </cell>
          <cell r="D40" t="str">
            <v>T</v>
          </cell>
          <cell r="E40" t="str">
            <v>Makande - Kaphatenga</v>
          </cell>
          <cell r="F40" t="str">
            <v>M14</v>
          </cell>
          <cell r="G40">
            <v>8</v>
          </cell>
          <cell r="H40">
            <v>4.5999999999999996</v>
          </cell>
          <cell r="I40">
            <v>6</v>
          </cell>
          <cell r="J40" t="str">
            <v>F</v>
          </cell>
          <cell r="K40" t="str">
            <v>SALIMA</v>
          </cell>
          <cell r="L40" t="str">
            <v>Changed designation from M5 to M14</v>
          </cell>
        </row>
        <row r="41">
          <cell r="A41" t="str">
            <v>RS 085</v>
          </cell>
          <cell r="B41">
            <v>85</v>
          </cell>
          <cell r="C41" t="str">
            <v>C</v>
          </cell>
          <cell r="D41" t="str">
            <v>T</v>
          </cell>
          <cell r="E41" t="str">
            <v>Salima - Senga Bay</v>
          </cell>
          <cell r="F41" t="str">
            <v>S122</v>
          </cell>
          <cell r="G41">
            <v>99</v>
          </cell>
          <cell r="H41">
            <v>22</v>
          </cell>
          <cell r="I41">
            <v>7</v>
          </cell>
          <cell r="J41" t="str">
            <v>F</v>
          </cell>
          <cell r="K41" t="str">
            <v>Contains RS276 &amp; 275</v>
          </cell>
          <cell r="L41" t="str">
            <v>Section not used in Study</v>
          </cell>
        </row>
        <row r="42">
          <cell r="A42" t="str">
            <v>RS 276</v>
          </cell>
          <cell r="B42">
            <v>98</v>
          </cell>
          <cell r="C42" t="str">
            <v>C</v>
          </cell>
          <cell r="D42" t="str">
            <v>T</v>
          </cell>
          <cell r="E42" t="str">
            <v>Salima railway crossing - Mikute</v>
          </cell>
          <cell r="F42" t="str">
            <v>S122</v>
          </cell>
          <cell r="G42">
            <v>2</v>
          </cell>
          <cell r="H42">
            <v>14.4</v>
          </cell>
          <cell r="I42">
            <v>7</v>
          </cell>
          <cell r="J42" t="str">
            <v>F</v>
          </cell>
          <cell r="K42" t="str">
            <v>SALIMA</v>
          </cell>
        </row>
        <row r="43">
          <cell r="A43" t="str">
            <v>RS 275</v>
          </cell>
          <cell r="B43">
            <v>97</v>
          </cell>
          <cell r="C43" t="str">
            <v>C</v>
          </cell>
          <cell r="D43" t="str">
            <v>T</v>
          </cell>
          <cell r="E43" t="str">
            <v>Mikute - Grand Beach</v>
          </cell>
          <cell r="F43" t="str">
            <v>S122</v>
          </cell>
          <cell r="G43">
            <v>3</v>
          </cell>
          <cell r="H43">
            <v>5.6</v>
          </cell>
          <cell r="I43">
            <v>7</v>
          </cell>
          <cell r="J43" t="str">
            <v>F</v>
          </cell>
          <cell r="K43" t="str">
            <v>SALIMA</v>
          </cell>
        </row>
        <row r="44">
          <cell r="A44" t="str">
            <v>RS 086</v>
          </cell>
          <cell r="B44">
            <v>86</v>
          </cell>
          <cell r="C44" t="str">
            <v>C</v>
          </cell>
          <cell r="D44" t="str">
            <v>T</v>
          </cell>
          <cell r="E44">
            <v>0</v>
          </cell>
          <cell r="F44" t="str">
            <v>S122</v>
          </cell>
          <cell r="G44">
            <v>0</v>
          </cell>
          <cell r="H44" t="str">
            <v>NO ROAD SECTION with this MOWS Project No.</v>
          </cell>
          <cell r="I44">
            <v>0</v>
          </cell>
          <cell r="J44">
            <v>0</v>
          </cell>
          <cell r="K44">
            <v>0</v>
          </cell>
          <cell r="L44" t="str">
            <v>Deleted from road sections in Study</v>
          </cell>
        </row>
        <row r="45">
          <cell r="A45" t="str">
            <v>RS 087</v>
          </cell>
          <cell r="B45">
            <v>87</v>
          </cell>
          <cell r="C45" t="str">
            <v>C</v>
          </cell>
          <cell r="D45" t="str">
            <v>T</v>
          </cell>
          <cell r="E45">
            <v>0</v>
          </cell>
          <cell r="F45" t="str">
            <v>S122</v>
          </cell>
          <cell r="G45">
            <v>0</v>
          </cell>
          <cell r="H45" t="str">
            <v>NO ROAD SECTION with this MOWS Project No.</v>
          </cell>
          <cell r="I45">
            <v>0</v>
          </cell>
          <cell r="J45">
            <v>0</v>
          </cell>
          <cell r="K45">
            <v>0</v>
          </cell>
          <cell r="L45" t="str">
            <v>Deleted from road sections in Study</v>
          </cell>
        </row>
        <row r="46">
          <cell r="A46" t="str">
            <v>RS 088</v>
          </cell>
          <cell r="B46">
            <v>88</v>
          </cell>
          <cell r="C46" t="str">
            <v>C</v>
          </cell>
          <cell r="D46" t="str">
            <v>T</v>
          </cell>
          <cell r="E46">
            <v>0</v>
          </cell>
          <cell r="F46" t="str">
            <v>S122</v>
          </cell>
          <cell r="G46">
            <v>0</v>
          </cell>
          <cell r="H46" t="str">
            <v>NO ROAD SECTION with this MOWS Project No.</v>
          </cell>
          <cell r="I46">
            <v>0</v>
          </cell>
          <cell r="J46">
            <v>0</v>
          </cell>
          <cell r="K46">
            <v>0</v>
          </cell>
          <cell r="L46" t="str">
            <v>Deleted from road sections in Study</v>
          </cell>
        </row>
        <row r="47">
          <cell r="A47" t="str">
            <v>RS 089</v>
          </cell>
          <cell r="B47">
            <v>89</v>
          </cell>
          <cell r="C47" t="str">
            <v>C</v>
          </cell>
          <cell r="D47" t="str">
            <v>T</v>
          </cell>
          <cell r="E47" t="str">
            <v xml:space="preserve"> Balaka - Salima</v>
          </cell>
          <cell r="F47" t="str">
            <v>M05</v>
          </cell>
          <cell r="G47">
            <v>99</v>
          </cell>
          <cell r="H47">
            <v>158</v>
          </cell>
          <cell r="I47" t="str">
            <v>-</v>
          </cell>
          <cell r="J47" t="str">
            <v>-</v>
          </cell>
          <cell r="K47" t="str">
            <v>Contains RS 51,67,64,59,63,55,41,46,65,56</v>
          </cell>
          <cell r="L47" t="str">
            <v>Section not used in Study</v>
          </cell>
        </row>
        <row r="48">
          <cell r="A48" t="str">
            <v>RS 051</v>
          </cell>
          <cell r="B48">
            <v>51</v>
          </cell>
          <cell r="C48" t="str">
            <v>C</v>
          </cell>
          <cell r="D48" t="str">
            <v>T</v>
          </cell>
          <cell r="E48" t="str">
            <v>Junction S122 - Linthipe River</v>
          </cell>
          <cell r="F48" t="str">
            <v>M05</v>
          </cell>
          <cell r="G48">
            <v>17</v>
          </cell>
          <cell r="H48">
            <v>1.9</v>
          </cell>
          <cell r="I48">
            <v>7</v>
          </cell>
          <cell r="J48" t="str">
            <v>F</v>
          </cell>
          <cell r="K48" t="str">
            <v>SALIMA</v>
          </cell>
        </row>
        <row r="49">
          <cell r="A49" t="str">
            <v>RS 067</v>
          </cell>
          <cell r="B49">
            <v>67</v>
          </cell>
          <cell r="C49" t="str">
            <v>C</v>
          </cell>
          <cell r="D49" t="str">
            <v>T</v>
          </cell>
          <cell r="E49" t="str">
            <v>Linthipe River - Luwadzi River Bridge</v>
          </cell>
          <cell r="F49" t="str">
            <v>M05</v>
          </cell>
          <cell r="G49">
            <v>18</v>
          </cell>
          <cell r="H49">
            <v>20.8</v>
          </cell>
          <cell r="I49">
            <v>7</v>
          </cell>
          <cell r="J49" t="str">
            <v>F</v>
          </cell>
          <cell r="K49" t="str">
            <v>SALIMA</v>
          </cell>
        </row>
        <row r="50">
          <cell r="A50" t="str">
            <v>RS 064</v>
          </cell>
          <cell r="B50">
            <v>64</v>
          </cell>
          <cell r="C50" t="str">
            <v>C</v>
          </cell>
          <cell r="D50" t="str">
            <v>T</v>
          </cell>
          <cell r="E50" t="str">
            <v>Luwadzi River Bridge - Ngodzi River Bridge</v>
          </cell>
          <cell r="F50" t="str">
            <v>M05</v>
          </cell>
          <cell r="G50">
            <v>19</v>
          </cell>
          <cell r="H50">
            <v>15.8</v>
          </cell>
          <cell r="I50">
            <v>7</v>
          </cell>
          <cell r="J50" t="str">
            <v>F</v>
          </cell>
          <cell r="K50" t="str">
            <v>SALIMA</v>
          </cell>
        </row>
        <row r="51">
          <cell r="A51" t="str">
            <v>RS 059</v>
          </cell>
          <cell r="B51">
            <v>59</v>
          </cell>
          <cell r="C51" t="str">
            <v>C</v>
          </cell>
          <cell r="D51" t="str">
            <v>T</v>
          </cell>
          <cell r="E51" t="str">
            <v>Ngodzi River Bridge - Mtakataka</v>
          </cell>
          <cell r="F51" t="str">
            <v>M05</v>
          </cell>
          <cell r="G51">
            <v>20</v>
          </cell>
          <cell r="H51">
            <v>14.3</v>
          </cell>
          <cell r="I51">
            <v>7</v>
          </cell>
          <cell r="J51" t="str">
            <v>F</v>
          </cell>
          <cell r="K51" t="str">
            <v>SALIMA</v>
          </cell>
        </row>
        <row r="52">
          <cell r="A52" t="str">
            <v>RS 063</v>
          </cell>
          <cell r="B52">
            <v>63</v>
          </cell>
          <cell r="C52" t="str">
            <v>C</v>
          </cell>
          <cell r="D52" t="str">
            <v>T</v>
          </cell>
          <cell r="E52" t="str">
            <v>Mtakataka - Golomoti</v>
          </cell>
          <cell r="F52" t="str">
            <v>M05</v>
          </cell>
          <cell r="G52">
            <v>21</v>
          </cell>
          <cell r="H52">
            <v>25.5</v>
          </cell>
          <cell r="I52">
            <v>7</v>
          </cell>
          <cell r="J52" t="str">
            <v>F</v>
          </cell>
          <cell r="K52" t="str">
            <v>DEDZA</v>
          </cell>
        </row>
        <row r="53">
          <cell r="A53" t="str">
            <v>RS 055</v>
          </cell>
          <cell r="B53">
            <v>55</v>
          </cell>
          <cell r="C53" t="str">
            <v>C</v>
          </cell>
          <cell r="D53" t="str">
            <v>T</v>
          </cell>
          <cell r="E53" t="str">
            <v>Golomoti - Kasinje</v>
          </cell>
          <cell r="F53" t="str">
            <v>M05</v>
          </cell>
          <cell r="G53">
            <v>22</v>
          </cell>
          <cell r="H53">
            <v>14.4</v>
          </cell>
          <cell r="I53">
            <v>8</v>
          </cell>
          <cell r="J53" t="str">
            <v>F</v>
          </cell>
          <cell r="K53" t="str">
            <v>NTCHEU</v>
          </cell>
        </row>
        <row r="54">
          <cell r="A54" t="str">
            <v>RS 041</v>
          </cell>
          <cell r="B54">
            <v>41</v>
          </cell>
          <cell r="C54" t="str">
            <v>C</v>
          </cell>
          <cell r="D54" t="str">
            <v>T</v>
          </cell>
          <cell r="E54" t="str">
            <v>Kasinje - Sharpevale</v>
          </cell>
          <cell r="F54" t="str">
            <v>M05</v>
          </cell>
          <cell r="G54">
            <v>23</v>
          </cell>
          <cell r="H54">
            <v>10.5</v>
          </cell>
          <cell r="I54">
            <v>8</v>
          </cell>
          <cell r="J54" t="str">
            <v>F</v>
          </cell>
          <cell r="K54" t="str">
            <v>NTCHEU</v>
          </cell>
        </row>
        <row r="55">
          <cell r="A55" t="str">
            <v>RS 046</v>
          </cell>
          <cell r="B55">
            <v>46</v>
          </cell>
          <cell r="C55" t="str">
            <v>C</v>
          </cell>
          <cell r="D55" t="str">
            <v>T</v>
          </cell>
          <cell r="E55" t="str">
            <v>Sharpevale - Bilila</v>
          </cell>
          <cell r="F55" t="str">
            <v>M05</v>
          </cell>
          <cell r="G55">
            <v>24</v>
          </cell>
          <cell r="H55">
            <v>28.3</v>
          </cell>
          <cell r="I55">
            <v>8</v>
          </cell>
          <cell r="J55" t="str">
            <v>R</v>
          </cell>
          <cell r="K55" t="str">
            <v>NTCHEU</v>
          </cell>
        </row>
        <row r="56">
          <cell r="A56" t="str">
            <v>RS 065</v>
          </cell>
          <cell r="B56">
            <v>65</v>
          </cell>
          <cell r="C56" t="str">
            <v>C</v>
          </cell>
          <cell r="D56" t="str">
            <v>T</v>
          </cell>
          <cell r="E56" t="str">
            <v>Bilila - Linengwe River</v>
          </cell>
          <cell r="F56" t="str">
            <v>M05</v>
          </cell>
          <cell r="G56">
            <v>25</v>
          </cell>
          <cell r="H56">
            <v>5.2</v>
          </cell>
          <cell r="I56">
            <v>8</v>
          </cell>
          <cell r="J56" t="str">
            <v>F</v>
          </cell>
          <cell r="K56" t="str">
            <v>NTCHEU</v>
          </cell>
        </row>
        <row r="57">
          <cell r="A57" t="str">
            <v>RS 056</v>
          </cell>
          <cell r="B57">
            <v>56</v>
          </cell>
          <cell r="C57" t="str">
            <v>C</v>
          </cell>
          <cell r="D57" t="str">
            <v>T</v>
          </cell>
          <cell r="E57" t="str">
            <v>Linengwe River - Balaka Market (junction M1)</v>
          </cell>
          <cell r="F57" t="str">
            <v>M05</v>
          </cell>
          <cell r="G57">
            <v>26</v>
          </cell>
          <cell r="H57">
            <v>7.4</v>
          </cell>
          <cell r="I57">
            <v>8</v>
          </cell>
          <cell r="J57" t="str">
            <v>F</v>
          </cell>
          <cell r="K57" t="str">
            <v>NTCHEU</v>
          </cell>
        </row>
        <row r="58">
          <cell r="A58" t="str">
            <v>RS 116</v>
          </cell>
          <cell r="B58">
            <v>116</v>
          </cell>
          <cell r="C58" t="str">
            <v>S</v>
          </cell>
          <cell r="D58" t="str">
            <v>T</v>
          </cell>
          <cell r="E58" t="str">
            <v>Blantyre - Limbe</v>
          </cell>
          <cell r="F58" t="str">
            <v>M02</v>
          </cell>
          <cell r="G58">
            <v>99</v>
          </cell>
          <cell r="H58">
            <v>7.9</v>
          </cell>
          <cell r="I58">
            <v>9</v>
          </cell>
          <cell r="J58" t="str">
            <v>R</v>
          </cell>
          <cell r="K58" t="str">
            <v>Same as RS 174</v>
          </cell>
          <cell r="L58" t="str">
            <v>Section not used in Study</v>
          </cell>
        </row>
        <row r="59">
          <cell r="A59" t="str">
            <v>RS 174</v>
          </cell>
          <cell r="B59">
            <v>174</v>
          </cell>
          <cell r="C59" t="str">
            <v>S</v>
          </cell>
          <cell r="D59" t="str">
            <v>U</v>
          </cell>
          <cell r="E59" t="str">
            <v>Chipembere Highway (M2, Blantyre - Limbe)</v>
          </cell>
          <cell r="F59" t="str">
            <v>Urban</v>
          </cell>
          <cell r="G59">
            <v>16</v>
          </cell>
          <cell r="H59">
            <v>9</v>
          </cell>
          <cell r="I59" t="str">
            <v>C</v>
          </cell>
          <cell r="J59" t="str">
            <v>R</v>
          </cell>
          <cell r="K59" t="str">
            <v>IN BLANTYRE CITY</v>
          </cell>
        </row>
        <row r="60">
          <cell r="A60" t="str">
            <v>RS 122</v>
          </cell>
          <cell r="B60">
            <v>122</v>
          </cell>
          <cell r="C60" t="str">
            <v>S</v>
          </cell>
          <cell r="D60" t="str">
            <v>T</v>
          </cell>
          <cell r="E60" t="str">
            <v>Nkoloma - Zomba Township Boundary</v>
          </cell>
          <cell r="F60" t="str">
            <v>M03</v>
          </cell>
          <cell r="G60">
            <v>99</v>
          </cell>
          <cell r="H60">
            <v>6.4</v>
          </cell>
          <cell r="I60">
            <v>9</v>
          </cell>
          <cell r="J60" t="str">
            <v>R</v>
          </cell>
          <cell r="K60" t="str">
            <v>Contained within RS 126</v>
          </cell>
          <cell r="L60" t="str">
            <v>Section not used in Study</v>
          </cell>
        </row>
        <row r="61">
          <cell r="A61" t="str">
            <v>RS 126</v>
          </cell>
          <cell r="B61">
            <v>126</v>
          </cell>
          <cell r="C61" t="str">
            <v>S</v>
          </cell>
          <cell r="D61" t="str">
            <v>T</v>
          </cell>
          <cell r="E61" t="str">
            <v>Namadzi River-Zomba South Township Boundary</v>
          </cell>
          <cell r="F61" t="str">
            <v>M03</v>
          </cell>
          <cell r="G61">
            <v>3</v>
          </cell>
          <cell r="H61">
            <v>13.3</v>
          </cell>
          <cell r="I61">
            <v>9</v>
          </cell>
          <cell r="J61" t="str">
            <v>R</v>
          </cell>
          <cell r="K61" t="str">
            <v>ZOMBA</v>
          </cell>
        </row>
        <row r="62">
          <cell r="A62" t="str">
            <v>RS 148</v>
          </cell>
          <cell r="B62">
            <v>148</v>
          </cell>
          <cell r="C62" t="str">
            <v>N</v>
          </cell>
          <cell r="D62" t="str">
            <v>U</v>
          </cell>
          <cell r="E62" t="str">
            <v>Mzuzu Hotel Road</v>
          </cell>
          <cell r="F62" t="str">
            <v>Urban</v>
          </cell>
          <cell r="G62" t="str">
            <v>U</v>
          </cell>
          <cell r="H62">
            <v>2</v>
          </cell>
          <cell r="I62" t="str">
            <v>C</v>
          </cell>
          <cell r="J62" t="str">
            <v>R</v>
          </cell>
          <cell r="K62" t="str">
            <v xml:space="preserve">Split into RS 849 &amp; 850 (bitumen &amp; earth sections) </v>
          </cell>
          <cell r="L62" t="str">
            <v>Section not used in Study</v>
          </cell>
        </row>
        <row r="63">
          <cell r="A63" t="str">
            <v>RS 849</v>
          </cell>
          <cell r="B63" t="str">
            <v>n.a.</v>
          </cell>
          <cell r="C63" t="str">
            <v>N</v>
          </cell>
          <cell r="D63" t="str">
            <v>U</v>
          </cell>
          <cell r="E63" t="str">
            <v>Viphya Drive (Kamuzu Avenue to Mazuzu Hotel)</v>
          </cell>
          <cell r="F63" t="str">
            <v>Urban</v>
          </cell>
          <cell r="G63" t="str">
            <v>U</v>
          </cell>
          <cell r="H63">
            <v>0.5</v>
          </cell>
          <cell r="I63">
            <v>0</v>
          </cell>
          <cell r="J63">
            <v>0</v>
          </cell>
          <cell r="K63" t="str">
            <v>MZUZU CITY</v>
          </cell>
          <cell r="L63" t="str">
            <v>Changed designation from M16 to S115</v>
          </cell>
        </row>
        <row r="64">
          <cell r="A64" t="str">
            <v>RS 850</v>
          </cell>
          <cell r="B64" t="str">
            <v>n.a.</v>
          </cell>
          <cell r="C64" t="str">
            <v>N</v>
          </cell>
          <cell r="D64" t="str">
            <v>U</v>
          </cell>
          <cell r="E64" t="str">
            <v>Viphya Drive (Mazuzu Hotel to end)</v>
          </cell>
          <cell r="F64" t="str">
            <v>Urban</v>
          </cell>
          <cell r="G64" t="str">
            <v>U</v>
          </cell>
          <cell r="H64">
            <v>1.5</v>
          </cell>
          <cell r="I64">
            <v>0</v>
          </cell>
          <cell r="J64">
            <v>0</v>
          </cell>
          <cell r="K64" t="str">
            <v>MZUZU CITY</v>
          </cell>
        </row>
        <row r="65">
          <cell r="A65" t="str">
            <v>RS 166</v>
          </cell>
          <cell r="B65">
            <v>166</v>
          </cell>
          <cell r="C65" t="str">
            <v>S</v>
          </cell>
          <cell r="D65" t="str">
            <v>U</v>
          </cell>
          <cell r="E65" t="str">
            <v>Zingwagwa Road (Chikwawa Road - Kapeni Road)</v>
          </cell>
          <cell r="F65" t="str">
            <v>Urban</v>
          </cell>
          <cell r="G65">
            <v>12</v>
          </cell>
          <cell r="H65">
            <v>7.7</v>
          </cell>
          <cell r="I65" t="str">
            <v>C</v>
          </cell>
          <cell r="J65" t="str">
            <v>R</v>
          </cell>
          <cell r="K65" t="str">
            <v>Name &amp; length modified by City Council</v>
          </cell>
          <cell r="L65" t="str">
            <v>See next line for change</v>
          </cell>
        </row>
        <row r="66">
          <cell r="A66" t="str">
            <v>RS 166</v>
          </cell>
          <cell r="B66">
            <v>166</v>
          </cell>
          <cell r="C66" t="str">
            <v>S</v>
          </cell>
          <cell r="D66" t="str">
            <v>U</v>
          </cell>
          <cell r="E66" t="str">
            <v>Kudya - Zingwagwa - Somba</v>
          </cell>
          <cell r="F66" t="str">
            <v>Urban</v>
          </cell>
          <cell r="G66">
            <v>12</v>
          </cell>
          <cell r="H66">
            <v>7.7</v>
          </cell>
          <cell r="I66" t="str">
            <v>C</v>
          </cell>
          <cell r="J66" t="str">
            <v>R</v>
          </cell>
          <cell r="K66" t="str">
            <v>IN BLANTYRE CITY</v>
          </cell>
          <cell r="L66" t="str">
            <v>New section details</v>
          </cell>
        </row>
        <row r="67">
          <cell r="A67" t="str">
            <v>RS 170</v>
          </cell>
          <cell r="B67">
            <v>170</v>
          </cell>
          <cell r="C67" t="str">
            <v>S</v>
          </cell>
          <cell r="D67" t="str">
            <v>U</v>
          </cell>
          <cell r="E67" t="str">
            <v>Zomba - Chikanda</v>
          </cell>
          <cell r="F67" t="str">
            <v>Urban</v>
          </cell>
          <cell r="G67">
            <v>99</v>
          </cell>
          <cell r="H67">
            <v>2</v>
          </cell>
          <cell r="I67" t="str">
            <v>C</v>
          </cell>
          <cell r="J67" t="str">
            <v>R</v>
          </cell>
          <cell r="K67" t="str">
            <v>Split into RS 841 &amp; 842 (bitumen &amp; earth sections)</v>
          </cell>
          <cell r="L67" t="str">
            <v>Section not used in Study</v>
          </cell>
        </row>
        <row r="68">
          <cell r="A68" t="str">
            <v>RS 841</v>
          </cell>
          <cell r="B68">
            <v>170</v>
          </cell>
          <cell r="C68" t="str">
            <v>S</v>
          </cell>
          <cell r="D68" t="str">
            <v>U</v>
          </cell>
          <cell r="E68" t="str">
            <v>Zomba - Chikanda (M1 to end bitumen)</v>
          </cell>
          <cell r="F68" t="str">
            <v>Urban</v>
          </cell>
          <cell r="G68">
            <v>18</v>
          </cell>
          <cell r="H68">
            <v>0.9</v>
          </cell>
          <cell r="I68" t="str">
            <v>C</v>
          </cell>
          <cell r="J68" t="str">
            <v>R</v>
          </cell>
          <cell r="K68" t="str">
            <v>ZOMBA CITY</v>
          </cell>
        </row>
        <row r="69">
          <cell r="A69" t="str">
            <v>RS 842</v>
          </cell>
          <cell r="B69">
            <v>170</v>
          </cell>
          <cell r="C69" t="str">
            <v>S</v>
          </cell>
          <cell r="D69" t="str">
            <v>U</v>
          </cell>
          <cell r="E69" t="str">
            <v>Zomba - Chikanda (end bitumen to end road)</v>
          </cell>
          <cell r="F69" t="str">
            <v>Urban</v>
          </cell>
          <cell r="G69">
            <v>18</v>
          </cell>
          <cell r="H69">
            <v>2.6</v>
          </cell>
          <cell r="I69" t="str">
            <v>C</v>
          </cell>
          <cell r="J69" t="str">
            <v>R</v>
          </cell>
          <cell r="K69" t="str">
            <v>ZOMBA CITY</v>
          </cell>
        </row>
        <row r="70">
          <cell r="A70" t="str">
            <v>RS 172</v>
          </cell>
          <cell r="B70">
            <v>172</v>
          </cell>
          <cell r="C70" t="str">
            <v>S</v>
          </cell>
          <cell r="D70" t="str">
            <v>U</v>
          </cell>
          <cell r="E70" t="str">
            <v>Chancellor College Road</v>
          </cell>
          <cell r="F70" t="str">
            <v>Urban</v>
          </cell>
          <cell r="G70">
            <v>99</v>
          </cell>
          <cell r="H70">
            <v>4.8</v>
          </cell>
          <cell r="I70" t="str">
            <v>C</v>
          </cell>
          <cell r="J70" t="str">
            <v>R</v>
          </cell>
          <cell r="K70" t="str">
            <v>Split into RS 843 &amp; 844 (bitumen &amp; earth sections)</v>
          </cell>
          <cell r="L70" t="str">
            <v>Section not used in Study</v>
          </cell>
        </row>
        <row r="71">
          <cell r="A71" t="str">
            <v>RS 843</v>
          </cell>
          <cell r="B71">
            <v>172</v>
          </cell>
          <cell r="C71" t="str">
            <v>S</v>
          </cell>
          <cell r="D71" t="str">
            <v>U</v>
          </cell>
          <cell r="E71" t="str">
            <v>Chancellor College Road (M1 to College - end bitumen)</v>
          </cell>
          <cell r="F71" t="str">
            <v>Urban</v>
          </cell>
          <cell r="G71">
            <v>20</v>
          </cell>
          <cell r="H71">
            <v>2.6</v>
          </cell>
          <cell r="I71" t="str">
            <v>C</v>
          </cell>
          <cell r="J71" t="str">
            <v>R</v>
          </cell>
          <cell r="K71" t="str">
            <v>ZOMBA CITY</v>
          </cell>
        </row>
        <row r="72">
          <cell r="A72" t="str">
            <v>RS 844</v>
          </cell>
          <cell r="B72">
            <v>172</v>
          </cell>
          <cell r="C72" t="str">
            <v>S</v>
          </cell>
          <cell r="D72" t="str">
            <v>U</v>
          </cell>
          <cell r="E72" t="str">
            <v>Chancellor College Road (end bitumen to end road)</v>
          </cell>
          <cell r="F72" t="str">
            <v>Urban</v>
          </cell>
          <cell r="G72">
            <v>20</v>
          </cell>
          <cell r="H72">
            <v>2.2000000000000002</v>
          </cell>
          <cell r="I72" t="str">
            <v>C</v>
          </cell>
          <cell r="J72" t="str">
            <v>R</v>
          </cell>
          <cell r="K72" t="str">
            <v>ZOMBA CITY</v>
          </cell>
        </row>
        <row r="73">
          <cell r="A73" t="str">
            <v>RS 175</v>
          </cell>
          <cell r="B73">
            <v>175</v>
          </cell>
          <cell r="C73" t="str">
            <v>S</v>
          </cell>
          <cell r="D73" t="str">
            <v>T</v>
          </cell>
          <cell r="E73" t="str">
            <v>Chileka Via Chirimba</v>
          </cell>
          <cell r="F73" t="str">
            <v>S137</v>
          </cell>
          <cell r="G73">
            <v>99</v>
          </cell>
          <cell r="H73">
            <v>18.7</v>
          </cell>
          <cell r="I73">
            <v>9</v>
          </cell>
          <cell r="J73" t="str">
            <v>F</v>
          </cell>
          <cell r="K73" t="str">
            <v>Contains RS 382 &amp; 838</v>
          </cell>
          <cell r="L73" t="str">
            <v>Section not used in Study</v>
          </cell>
        </row>
        <row r="74">
          <cell r="A74" t="str">
            <v>RS 382</v>
          </cell>
          <cell r="B74">
            <v>204</v>
          </cell>
          <cell r="C74" t="str">
            <v>S</v>
          </cell>
          <cell r="D74" t="str">
            <v>T</v>
          </cell>
          <cell r="E74" t="str">
            <v>Chileka Airport - Chirimba (junction M1)</v>
          </cell>
          <cell r="F74" t="str">
            <v>S137</v>
          </cell>
          <cell r="G74">
            <v>6</v>
          </cell>
          <cell r="H74">
            <v>8.3000000000000007</v>
          </cell>
          <cell r="I74">
            <v>9</v>
          </cell>
          <cell r="J74" t="str">
            <v>H</v>
          </cell>
          <cell r="K74" t="str">
            <v>BLANTYRE</v>
          </cell>
        </row>
        <row r="75">
          <cell r="A75" t="str">
            <v>RS 838</v>
          </cell>
          <cell r="B75" t="str">
            <v>n.a.</v>
          </cell>
          <cell r="C75" t="str">
            <v>S</v>
          </cell>
          <cell r="D75" t="str">
            <v>U</v>
          </cell>
          <cell r="E75" t="str">
            <v>Clock Tower - junction M1 (via road S137)</v>
          </cell>
          <cell r="F75" t="str">
            <v>Urban</v>
          </cell>
          <cell r="G75">
            <v>17</v>
          </cell>
          <cell r="H75">
            <v>10.4</v>
          </cell>
          <cell r="I75">
            <v>9</v>
          </cell>
          <cell r="J75" t="str">
            <v>R</v>
          </cell>
          <cell r="K75" t="str">
            <v>BLANTYRE CITY</v>
          </cell>
          <cell r="L75" t="str">
            <v>New section part original RS 175</v>
          </cell>
        </row>
        <row r="76">
          <cell r="A76" t="str">
            <v>RS 177</v>
          </cell>
          <cell r="B76">
            <v>177</v>
          </cell>
          <cell r="C76" t="str">
            <v>S</v>
          </cell>
          <cell r="D76" t="str">
            <v>U</v>
          </cell>
          <cell r="E76" t="str">
            <v>Air Wing Road</v>
          </cell>
          <cell r="F76" t="str">
            <v>Urban</v>
          </cell>
          <cell r="G76">
            <v>99</v>
          </cell>
          <cell r="H76">
            <v>8.6999999999999993</v>
          </cell>
          <cell r="I76" t="str">
            <v>C</v>
          </cell>
          <cell r="J76" t="str">
            <v>R</v>
          </cell>
          <cell r="K76" t="str">
            <v>Same as RS 393</v>
          </cell>
          <cell r="L76" t="str">
            <v>Section not used in Study</v>
          </cell>
        </row>
        <row r="77">
          <cell r="A77" t="str">
            <v>RS 393</v>
          </cell>
          <cell r="B77">
            <v>215</v>
          </cell>
          <cell r="C77" t="str">
            <v>S</v>
          </cell>
          <cell r="D77" t="str">
            <v>T</v>
          </cell>
          <cell r="E77" t="str">
            <v>M3 junction - Ndege (Air Wing)</v>
          </cell>
          <cell r="F77" t="str">
            <v>S143</v>
          </cell>
          <cell r="G77">
            <v>1</v>
          </cell>
          <cell r="H77">
            <v>3.9</v>
          </cell>
          <cell r="I77">
            <v>9</v>
          </cell>
          <cell r="J77" t="str">
            <v>F</v>
          </cell>
          <cell r="K77" t="str">
            <v>ZOMBA</v>
          </cell>
        </row>
        <row r="78">
          <cell r="A78" t="str">
            <v>RS 178</v>
          </cell>
          <cell r="B78">
            <v>178</v>
          </cell>
          <cell r="C78" t="str">
            <v>S</v>
          </cell>
          <cell r="D78" t="str">
            <v>U</v>
          </cell>
          <cell r="E78" t="str">
            <v>Balaka Loop</v>
          </cell>
          <cell r="F78" t="str">
            <v>Urban</v>
          </cell>
          <cell r="G78">
            <v>99</v>
          </cell>
          <cell r="H78">
            <v>1.5</v>
          </cell>
          <cell r="I78">
            <v>8</v>
          </cell>
          <cell r="J78" t="str">
            <v>-</v>
          </cell>
          <cell r="K78" t="str">
            <v>Same as RS 139</v>
          </cell>
          <cell r="L78" t="str">
            <v>Section not used in Study</v>
          </cell>
        </row>
        <row r="79">
          <cell r="A79" t="str">
            <v>RS 139</v>
          </cell>
          <cell r="B79">
            <v>139</v>
          </cell>
          <cell r="C79" t="str">
            <v>S</v>
          </cell>
          <cell r="D79" t="str">
            <v>T</v>
          </cell>
          <cell r="E79" t="str">
            <v xml:space="preserve">Balaka Loop </v>
          </cell>
          <cell r="F79" t="str">
            <v>Urban</v>
          </cell>
          <cell r="G79">
            <v>31</v>
          </cell>
          <cell r="H79">
            <v>1.5</v>
          </cell>
          <cell r="I79">
            <v>8</v>
          </cell>
          <cell r="J79" t="str">
            <v>F</v>
          </cell>
          <cell r="K79" t="str">
            <v>BALAKA TOWN</v>
          </cell>
        </row>
        <row r="80">
          <cell r="A80" t="str">
            <v>RS 179</v>
          </cell>
          <cell r="B80">
            <v>1</v>
          </cell>
          <cell r="C80" t="str">
            <v>N</v>
          </cell>
          <cell r="D80" t="str">
            <v>T</v>
          </cell>
          <cell r="E80" t="str">
            <v>Mkoma - Chelinda T/off</v>
          </cell>
          <cell r="F80" t="str">
            <v>M09</v>
          </cell>
          <cell r="G80" t="str">
            <v>T</v>
          </cell>
          <cell r="H80">
            <v>211.3</v>
          </cell>
          <cell r="I80">
            <v>2</v>
          </cell>
          <cell r="J80" t="str">
            <v>H</v>
          </cell>
          <cell r="K80" t="str">
            <v>Split into RS 847 &amp; 848 for link separation</v>
          </cell>
          <cell r="L80" t="str">
            <v>Section not used in Study</v>
          </cell>
        </row>
        <row r="81">
          <cell r="A81" t="str">
            <v>RS 847</v>
          </cell>
          <cell r="B81" t="str">
            <v>n.a.</v>
          </cell>
          <cell r="C81" t="str">
            <v>N</v>
          </cell>
          <cell r="D81" t="str">
            <v>T</v>
          </cell>
          <cell r="E81" t="str">
            <v>Mkoma (Tanzania border) - Chitipa</v>
          </cell>
          <cell r="F81" t="str">
            <v>M09</v>
          </cell>
          <cell r="G81">
            <v>1</v>
          </cell>
          <cell r="H81">
            <v>44.5</v>
          </cell>
          <cell r="I81">
            <v>1</v>
          </cell>
          <cell r="J81" t="str">
            <v>R</v>
          </cell>
          <cell r="K81" t="str">
            <v>CHITIPA</v>
          </cell>
          <cell r="L81" t="str">
            <v>New section part of original RS 179</v>
          </cell>
        </row>
        <row r="82">
          <cell r="A82" t="str">
            <v>RS 848</v>
          </cell>
          <cell r="B82" t="str">
            <v>n.a.</v>
          </cell>
          <cell r="C82" t="str">
            <v>N</v>
          </cell>
          <cell r="D82" t="str">
            <v>T</v>
          </cell>
          <cell r="E82" t="str">
            <v>Chitipa - Chelinda T/off</v>
          </cell>
          <cell r="F82" t="str">
            <v>M09</v>
          </cell>
          <cell r="G82">
            <v>2</v>
          </cell>
          <cell r="H82">
            <v>166.8</v>
          </cell>
          <cell r="I82">
            <v>1</v>
          </cell>
          <cell r="J82" t="str">
            <v>R</v>
          </cell>
          <cell r="K82" t="str">
            <v>CHITIPA</v>
          </cell>
          <cell r="L82" t="str">
            <v>New section part of original RS 179</v>
          </cell>
        </row>
        <row r="83">
          <cell r="A83" t="str">
            <v>RS 217</v>
          </cell>
          <cell r="B83">
            <v>39</v>
          </cell>
          <cell r="C83" t="str">
            <v>C</v>
          </cell>
          <cell r="D83" t="str">
            <v>T</v>
          </cell>
          <cell r="E83" t="str">
            <v>Railroad Bridge - Kanyenyeva</v>
          </cell>
          <cell r="F83" t="str">
            <v>M14</v>
          </cell>
          <cell r="G83" t="str">
            <v>T</v>
          </cell>
          <cell r="H83">
            <v>12</v>
          </cell>
          <cell r="I83">
            <v>6</v>
          </cell>
          <cell r="J83" t="str">
            <v>R</v>
          </cell>
          <cell r="K83" t="str">
            <v>Contained within RS 216</v>
          </cell>
          <cell r="L83" t="str">
            <v>Section not used in Study</v>
          </cell>
        </row>
        <row r="84">
          <cell r="A84" t="str">
            <v>RS 216</v>
          </cell>
          <cell r="B84">
            <v>38</v>
          </cell>
          <cell r="C84" t="str">
            <v>C</v>
          </cell>
          <cell r="D84" t="str">
            <v>T</v>
          </cell>
          <cell r="E84" t="str">
            <v>Kachinchezo - Kanyenyeva</v>
          </cell>
          <cell r="F84" t="str">
            <v>M14</v>
          </cell>
          <cell r="G84">
            <v>4</v>
          </cell>
          <cell r="H84">
            <v>10.8</v>
          </cell>
          <cell r="I84">
            <v>6</v>
          </cell>
          <cell r="J84" t="str">
            <v>R</v>
          </cell>
          <cell r="K84" t="str">
            <v>DOWA</v>
          </cell>
          <cell r="L84" t="str">
            <v>Changed designation from M16 to M14</v>
          </cell>
        </row>
        <row r="85">
          <cell r="A85" t="str">
            <v>RS 225</v>
          </cell>
          <cell r="B85">
            <v>47</v>
          </cell>
          <cell r="C85" t="str">
            <v>C</v>
          </cell>
          <cell r="D85" t="str">
            <v>T</v>
          </cell>
          <cell r="E85" t="str">
            <v>Msulira - Nkhotakota</v>
          </cell>
          <cell r="F85" t="str">
            <v>M18</v>
          </cell>
          <cell r="G85">
            <v>99</v>
          </cell>
          <cell r="H85">
            <v>80</v>
          </cell>
          <cell r="I85" t="str">
            <v>-</v>
          </cell>
          <cell r="J85" t="str">
            <v>-</v>
          </cell>
          <cell r="K85" t="str">
            <v>Contains RS 49,224,222,223,837,259</v>
          </cell>
          <cell r="L85" t="str">
            <v>Section not used in Study</v>
          </cell>
        </row>
        <row r="86">
          <cell r="A86" t="str">
            <v>RS 049</v>
          </cell>
          <cell r="B86">
            <v>49</v>
          </cell>
          <cell r="C86" t="str">
            <v>C</v>
          </cell>
          <cell r="D86" t="str">
            <v>T</v>
          </cell>
          <cell r="E86" t="str">
            <v>Nkhota-kota - Malenga</v>
          </cell>
          <cell r="F86" t="str">
            <v>M18</v>
          </cell>
          <cell r="G86">
            <v>1</v>
          </cell>
          <cell r="H86">
            <v>5.6</v>
          </cell>
          <cell r="I86">
            <v>5</v>
          </cell>
          <cell r="J86" t="str">
            <v>F</v>
          </cell>
          <cell r="K86" t="str">
            <v>NKHOTA KOTA</v>
          </cell>
          <cell r="L86" t="str">
            <v>Changed designation from M5 to M18</v>
          </cell>
        </row>
        <row r="87">
          <cell r="A87" t="str">
            <v>RS 224</v>
          </cell>
          <cell r="B87">
            <v>46</v>
          </cell>
          <cell r="C87" t="str">
            <v>C</v>
          </cell>
          <cell r="D87" t="str">
            <v>T</v>
          </cell>
          <cell r="E87" t="str">
            <v>Malenga - Nkhotakota Game Reserve</v>
          </cell>
          <cell r="F87" t="str">
            <v>M18</v>
          </cell>
          <cell r="G87">
            <v>2</v>
          </cell>
          <cell r="H87">
            <v>16.100000000000001</v>
          </cell>
          <cell r="I87">
            <v>5</v>
          </cell>
          <cell r="J87" t="str">
            <v>F</v>
          </cell>
          <cell r="K87" t="str">
            <v>NKHOTA KOTA</v>
          </cell>
        </row>
        <row r="88">
          <cell r="A88" t="str">
            <v>RS 222</v>
          </cell>
          <cell r="B88">
            <v>44</v>
          </cell>
          <cell r="C88" t="str">
            <v>C</v>
          </cell>
          <cell r="D88" t="str">
            <v>T</v>
          </cell>
          <cell r="E88" t="str">
            <v>Nkhotakota Game Reserve - Mbobo</v>
          </cell>
          <cell r="F88" t="str">
            <v>M18</v>
          </cell>
          <cell r="G88">
            <v>3</v>
          </cell>
          <cell r="H88">
            <v>32.6</v>
          </cell>
          <cell r="I88">
            <v>5</v>
          </cell>
          <cell r="J88" t="str">
            <v>R</v>
          </cell>
          <cell r="K88" t="str">
            <v>NKHOTA KOTA &amp; NTCHISI</v>
          </cell>
        </row>
        <row r="89">
          <cell r="A89" t="str">
            <v>RS 223</v>
          </cell>
          <cell r="B89">
            <v>45</v>
          </cell>
          <cell r="C89" t="str">
            <v>C</v>
          </cell>
          <cell r="D89" t="str">
            <v>T</v>
          </cell>
          <cell r="E89" t="str">
            <v>Mbobo - Malomo T.C.</v>
          </cell>
          <cell r="F89" t="str">
            <v>M18</v>
          </cell>
          <cell r="G89">
            <v>4</v>
          </cell>
          <cell r="H89">
            <v>18.100000000000001</v>
          </cell>
          <cell r="I89">
            <v>5</v>
          </cell>
          <cell r="J89" t="str">
            <v>R</v>
          </cell>
          <cell r="K89" t="str">
            <v>NTCHISI</v>
          </cell>
        </row>
        <row r="90">
          <cell r="A90" t="str">
            <v>RS 837</v>
          </cell>
          <cell r="B90" t="str">
            <v>n.a.</v>
          </cell>
          <cell r="C90" t="str">
            <v>C</v>
          </cell>
          <cell r="D90" t="str">
            <v>T</v>
          </cell>
          <cell r="E90" t="str">
            <v>Malomo T.C. - Chima</v>
          </cell>
          <cell r="F90" t="str">
            <v>M18</v>
          </cell>
          <cell r="G90">
            <v>5</v>
          </cell>
          <cell r="H90">
            <v>14.4</v>
          </cell>
          <cell r="I90">
            <v>6</v>
          </cell>
          <cell r="J90" t="str">
            <v>R</v>
          </cell>
          <cell r="K90" t="str">
            <v>LILONGWE</v>
          </cell>
          <cell r="L90" t="str">
            <v>New section part of RS 225</v>
          </cell>
        </row>
        <row r="91">
          <cell r="A91" t="str">
            <v>RS 259</v>
          </cell>
          <cell r="B91">
            <v>81</v>
          </cell>
          <cell r="C91" t="str">
            <v>C</v>
          </cell>
          <cell r="D91" t="str">
            <v>T</v>
          </cell>
          <cell r="E91" t="str">
            <v>Chima - Chilowamatambe</v>
          </cell>
          <cell r="F91" t="str">
            <v>M18</v>
          </cell>
          <cell r="G91">
            <v>6</v>
          </cell>
          <cell r="H91">
            <v>14.9</v>
          </cell>
          <cell r="I91">
            <v>5</v>
          </cell>
          <cell r="J91" t="str">
            <v>F</v>
          </cell>
          <cell r="K91" t="str">
            <v>KASUNGU</v>
          </cell>
          <cell r="L91" t="str">
            <v>Changed designation from S120 to M18. Now by-passed.</v>
          </cell>
        </row>
        <row r="92">
          <cell r="A92" t="str">
            <v>RS 228</v>
          </cell>
          <cell r="B92">
            <v>50</v>
          </cell>
          <cell r="C92" t="str">
            <v>C</v>
          </cell>
          <cell r="D92" t="str">
            <v>T</v>
          </cell>
          <cell r="E92" t="str">
            <v>Msokera - Lisitu River</v>
          </cell>
          <cell r="F92" t="str">
            <v>S114</v>
          </cell>
          <cell r="G92">
            <v>99</v>
          </cell>
          <cell r="H92">
            <v>32.5</v>
          </cell>
          <cell r="I92">
            <v>5</v>
          </cell>
          <cell r="J92" t="str">
            <v>F</v>
          </cell>
          <cell r="K92" t="str">
            <v>Contained within RS 229</v>
          </cell>
          <cell r="L92" t="str">
            <v>Section not used in Study</v>
          </cell>
        </row>
        <row r="93">
          <cell r="A93" t="str">
            <v>RS 229</v>
          </cell>
          <cell r="B93">
            <v>51</v>
          </cell>
          <cell r="C93" t="str">
            <v>C</v>
          </cell>
          <cell r="D93" t="str">
            <v>T</v>
          </cell>
          <cell r="E93" t="str">
            <v>Kasungu - Lifupa (Kasungu National Park)</v>
          </cell>
          <cell r="F93" t="str">
            <v>S114</v>
          </cell>
          <cell r="G93">
            <v>1</v>
          </cell>
          <cell r="H93">
            <v>47</v>
          </cell>
          <cell r="I93">
            <v>5</v>
          </cell>
          <cell r="J93" t="str">
            <v>F</v>
          </cell>
          <cell r="K93" t="str">
            <v>KASUNGU</v>
          </cell>
        </row>
        <row r="94">
          <cell r="A94" t="str">
            <v>RS 230</v>
          </cell>
          <cell r="B94">
            <v>52</v>
          </cell>
          <cell r="C94" t="str">
            <v>C</v>
          </cell>
          <cell r="D94" t="str">
            <v>T</v>
          </cell>
          <cell r="E94" t="str">
            <v>Dangaliro - Nambuma River</v>
          </cell>
          <cell r="F94" t="str">
            <v>S115</v>
          </cell>
          <cell r="G94">
            <v>99</v>
          </cell>
          <cell r="H94">
            <v>9.8000000000000007</v>
          </cell>
          <cell r="I94">
            <v>6</v>
          </cell>
          <cell r="J94" t="str">
            <v>F</v>
          </cell>
          <cell r="K94" t="str">
            <v>Contained in RS 232 &amp; 231</v>
          </cell>
          <cell r="L94" t="str">
            <v>Section not used in Study</v>
          </cell>
        </row>
        <row r="95">
          <cell r="A95" t="str">
            <v>RS 232</v>
          </cell>
          <cell r="B95">
            <v>54</v>
          </cell>
          <cell r="C95" t="str">
            <v>C</v>
          </cell>
          <cell r="D95" t="str">
            <v>T</v>
          </cell>
          <cell r="E95" t="str">
            <v>Dangaliro - Mkulumimba</v>
          </cell>
          <cell r="F95" t="str">
            <v>S115</v>
          </cell>
          <cell r="G95">
            <v>3</v>
          </cell>
          <cell r="H95">
            <v>15.4</v>
          </cell>
          <cell r="I95">
            <v>6</v>
          </cell>
          <cell r="J95" t="str">
            <v>F</v>
          </cell>
          <cell r="K95" t="str">
            <v>DOWA</v>
          </cell>
        </row>
        <row r="96">
          <cell r="A96" t="str">
            <v>RS 231</v>
          </cell>
          <cell r="B96">
            <v>53</v>
          </cell>
          <cell r="C96" t="str">
            <v>C</v>
          </cell>
          <cell r="D96" t="str">
            <v>T</v>
          </cell>
          <cell r="E96" t="str">
            <v>Mkulumimba - Bua River Bridge</v>
          </cell>
          <cell r="F96" t="str">
            <v>S115</v>
          </cell>
          <cell r="G96">
            <v>4</v>
          </cell>
          <cell r="H96">
            <v>13</v>
          </cell>
          <cell r="I96">
            <v>6</v>
          </cell>
          <cell r="J96" t="str">
            <v>F</v>
          </cell>
          <cell r="K96" t="str">
            <v>DOWA &amp; LILONGWE</v>
          </cell>
        </row>
        <row r="97">
          <cell r="A97" t="str">
            <v>RS 263</v>
          </cell>
          <cell r="B97">
            <v>85</v>
          </cell>
          <cell r="C97" t="str">
            <v>C</v>
          </cell>
          <cell r="D97" t="str">
            <v>T</v>
          </cell>
          <cell r="E97" t="str">
            <v>Kamphata - Nkhoma</v>
          </cell>
          <cell r="F97" t="str">
            <v>S121</v>
          </cell>
          <cell r="G97">
            <v>99</v>
          </cell>
          <cell r="H97">
            <v>16</v>
          </cell>
          <cell r="I97">
            <v>6</v>
          </cell>
          <cell r="J97" t="str">
            <v>F</v>
          </cell>
          <cell r="K97" t="str">
            <v>Contains RS 273 &amp; 265 (Part of T373)</v>
          </cell>
          <cell r="L97" t="str">
            <v>Section not used in Study</v>
          </cell>
        </row>
        <row r="98">
          <cell r="A98" t="str">
            <v>RS 273</v>
          </cell>
          <cell r="B98">
            <v>95</v>
          </cell>
          <cell r="C98" t="str">
            <v>C</v>
          </cell>
          <cell r="D98" t="str">
            <v>T</v>
          </cell>
          <cell r="E98" t="str">
            <v>Chamadenga - Kamphata</v>
          </cell>
          <cell r="F98" t="str">
            <v>S121</v>
          </cell>
          <cell r="G98">
            <v>8</v>
          </cell>
          <cell r="H98">
            <v>9.1</v>
          </cell>
          <cell r="I98">
            <v>6</v>
          </cell>
          <cell r="J98" t="str">
            <v>F</v>
          </cell>
          <cell r="K98" t="str">
            <v>LILONGWE</v>
          </cell>
          <cell r="L98" t="str">
            <v>Changed designation from T345 to S124</v>
          </cell>
        </row>
        <row r="99">
          <cell r="A99" t="str">
            <v>RS 265</v>
          </cell>
          <cell r="B99">
            <v>87</v>
          </cell>
          <cell r="C99" t="str">
            <v>C</v>
          </cell>
          <cell r="D99" t="str">
            <v>F</v>
          </cell>
          <cell r="E99" t="str">
            <v>Chamadenga - Katete River</v>
          </cell>
          <cell r="F99" t="str">
            <v>T373</v>
          </cell>
          <cell r="G99">
            <v>1</v>
          </cell>
          <cell r="H99">
            <v>6.3</v>
          </cell>
          <cell r="I99">
            <v>6</v>
          </cell>
          <cell r="J99" t="str">
            <v>F</v>
          </cell>
          <cell r="K99" t="str">
            <v>LILONGWE</v>
          </cell>
          <cell r="L99" t="str">
            <v>Changed designation from S121 to T373</v>
          </cell>
        </row>
        <row r="100">
          <cell r="A100" t="str">
            <v>RS 244</v>
          </cell>
          <cell r="B100">
            <v>66</v>
          </cell>
          <cell r="C100" t="str">
            <v>C</v>
          </cell>
          <cell r="D100" t="str">
            <v>T</v>
          </cell>
          <cell r="E100" t="str">
            <v>Santhe T.C. - Bua River</v>
          </cell>
          <cell r="F100" t="str">
            <v>S117</v>
          </cell>
          <cell r="G100">
            <v>2</v>
          </cell>
          <cell r="H100">
            <v>6.5</v>
          </cell>
          <cell r="I100" t="str">
            <v>F</v>
          </cell>
          <cell r="J100" t="str">
            <v>KASUNGU</v>
          </cell>
          <cell r="K100" t="str">
            <v>Contained within  RS 246</v>
          </cell>
          <cell r="L100" t="str">
            <v>Section not used in Study</v>
          </cell>
        </row>
        <row r="101">
          <cell r="A101" t="str">
            <v>RS 246</v>
          </cell>
          <cell r="B101">
            <v>68</v>
          </cell>
          <cell r="C101" t="str">
            <v>C</v>
          </cell>
          <cell r="D101" t="str">
            <v>T</v>
          </cell>
          <cell r="E101" t="str">
            <v>Bua River - Chilobwe - Mbabzi</v>
          </cell>
          <cell r="F101" t="str">
            <v>S117</v>
          </cell>
          <cell r="G101">
            <v>3</v>
          </cell>
          <cell r="H101">
            <v>93</v>
          </cell>
          <cell r="I101" t="str">
            <v>F</v>
          </cell>
          <cell r="J101" t="str">
            <v>LL &amp; MC &amp; KU</v>
          </cell>
          <cell r="K101" t="str">
            <v>LILONGWE/MCHINJI/KASUNGU</v>
          </cell>
          <cell r="L101" t="str">
            <v>Changed designation from D198 to S124</v>
          </cell>
        </row>
        <row r="102">
          <cell r="A102" t="str">
            <v>RS 287</v>
          </cell>
          <cell r="B102">
            <v>109</v>
          </cell>
          <cell r="C102" t="str">
            <v>C</v>
          </cell>
          <cell r="D102" t="str">
            <v>T</v>
          </cell>
          <cell r="E102" t="str">
            <v>Sitima - Diamphwe River</v>
          </cell>
          <cell r="F102" t="str">
            <v>S124</v>
          </cell>
          <cell r="G102">
            <v>99</v>
          </cell>
          <cell r="H102">
            <v>6.1</v>
          </cell>
          <cell r="I102">
            <v>6</v>
          </cell>
          <cell r="J102" t="str">
            <v>F</v>
          </cell>
          <cell r="K102" t="str">
            <v>Contains RS 661,284,286,288</v>
          </cell>
          <cell r="L102" t="str">
            <v>Section not used in Study</v>
          </cell>
        </row>
        <row r="103">
          <cell r="A103" t="str">
            <v>RS 661</v>
          </cell>
          <cell r="B103">
            <v>483</v>
          </cell>
          <cell r="C103" t="str">
            <v>C</v>
          </cell>
          <cell r="D103" t="str">
            <v>T</v>
          </cell>
          <cell r="E103" t="str">
            <v>Sitima - Kambalanje</v>
          </cell>
          <cell r="F103" t="str">
            <v>S124</v>
          </cell>
          <cell r="G103">
            <v>8</v>
          </cell>
          <cell r="H103">
            <v>1.9</v>
          </cell>
          <cell r="I103">
            <v>6</v>
          </cell>
          <cell r="J103" t="str">
            <v>F</v>
          </cell>
          <cell r="K103" t="str">
            <v>LILONGWE</v>
          </cell>
          <cell r="L103" t="str">
            <v>Changed designation from D198 to S124</v>
          </cell>
        </row>
        <row r="104">
          <cell r="A104" t="str">
            <v>RS 284</v>
          </cell>
          <cell r="B104">
            <v>106</v>
          </cell>
          <cell r="C104" t="str">
            <v>C</v>
          </cell>
          <cell r="D104" t="str">
            <v>T</v>
          </cell>
          <cell r="E104" t="str">
            <v>Kambalanje - Chisendera</v>
          </cell>
          <cell r="F104" t="str">
            <v>S124</v>
          </cell>
          <cell r="G104">
            <v>9</v>
          </cell>
          <cell r="H104">
            <v>7.5</v>
          </cell>
          <cell r="I104">
            <v>6</v>
          </cell>
          <cell r="J104" t="str">
            <v>F</v>
          </cell>
          <cell r="K104" t="str">
            <v>LILONGWE</v>
          </cell>
        </row>
        <row r="105">
          <cell r="A105" t="str">
            <v>RS 286</v>
          </cell>
          <cell r="B105">
            <v>108</v>
          </cell>
          <cell r="C105" t="str">
            <v>C</v>
          </cell>
          <cell r="D105" t="str">
            <v>T</v>
          </cell>
          <cell r="E105" t="str">
            <v>Chisendera - Mlozesi</v>
          </cell>
          <cell r="F105" t="str">
            <v>S124</v>
          </cell>
          <cell r="G105">
            <v>10</v>
          </cell>
          <cell r="H105">
            <v>4.9000000000000004</v>
          </cell>
          <cell r="I105">
            <v>6</v>
          </cell>
          <cell r="J105" t="str">
            <v>F</v>
          </cell>
          <cell r="K105" t="str">
            <v>LILONGWE</v>
          </cell>
        </row>
        <row r="106">
          <cell r="A106" t="str">
            <v>RS 288</v>
          </cell>
          <cell r="B106">
            <v>110</v>
          </cell>
          <cell r="C106" t="str">
            <v>C</v>
          </cell>
          <cell r="D106" t="str">
            <v>T</v>
          </cell>
          <cell r="E106" t="str">
            <v>Mlozesi - Diamphwe River</v>
          </cell>
          <cell r="F106" t="str">
            <v>S124</v>
          </cell>
          <cell r="G106">
            <v>11</v>
          </cell>
          <cell r="H106">
            <v>4.5</v>
          </cell>
          <cell r="I106">
            <v>6</v>
          </cell>
          <cell r="J106" t="str">
            <v>F</v>
          </cell>
          <cell r="K106" t="str">
            <v>LILONGWE</v>
          </cell>
        </row>
        <row r="107">
          <cell r="A107" t="str">
            <v>RS 316</v>
          </cell>
          <cell r="B107">
            <v>138</v>
          </cell>
          <cell r="C107" t="str">
            <v>S</v>
          </cell>
          <cell r="D107" t="str">
            <v>T</v>
          </cell>
          <cell r="E107" t="str">
            <v>Ngabu - Lalanje River</v>
          </cell>
          <cell r="F107" t="str">
            <v>M01</v>
          </cell>
          <cell r="G107">
            <v>99</v>
          </cell>
          <cell r="H107">
            <v>17.399999999999999</v>
          </cell>
          <cell r="I107">
            <v>3</v>
          </cell>
          <cell r="J107" t="str">
            <v>F</v>
          </cell>
          <cell r="K107" t="str">
            <v>Same as RS 097</v>
          </cell>
          <cell r="L107" t="str">
            <v>Section not used in Study</v>
          </cell>
        </row>
        <row r="108">
          <cell r="A108" t="str">
            <v>RS 097</v>
          </cell>
          <cell r="B108">
            <v>97</v>
          </cell>
          <cell r="C108" t="str">
            <v>S</v>
          </cell>
          <cell r="D108" t="str">
            <v>T</v>
          </cell>
          <cell r="E108" t="str">
            <v>Ngabu - Lalanje River</v>
          </cell>
          <cell r="F108" t="str">
            <v>M01</v>
          </cell>
          <cell r="G108">
            <v>50</v>
          </cell>
          <cell r="H108">
            <v>17.399999999999999</v>
          </cell>
          <cell r="I108">
            <v>10</v>
          </cell>
          <cell r="J108" t="str">
            <v>F</v>
          </cell>
          <cell r="K108" t="str">
            <v>CHIKWAWA</v>
          </cell>
        </row>
        <row r="109">
          <cell r="A109" t="str">
            <v>RS 319</v>
          </cell>
          <cell r="B109">
            <v>141</v>
          </cell>
          <cell r="C109" t="str">
            <v>S</v>
          </cell>
          <cell r="D109" t="str">
            <v>T</v>
          </cell>
          <cell r="E109" t="str">
            <v>Bango - Mirale Police Post</v>
          </cell>
          <cell r="F109" t="str">
            <v>M01</v>
          </cell>
          <cell r="G109">
            <v>99</v>
          </cell>
          <cell r="H109">
            <v>11.4</v>
          </cell>
          <cell r="I109">
            <v>9</v>
          </cell>
          <cell r="J109" t="str">
            <v>R</v>
          </cell>
          <cell r="K109" t="str">
            <v>Same as RS 104</v>
          </cell>
          <cell r="L109" t="str">
            <v>Section not used in Study</v>
          </cell>
        </row>
        <row r="110">
          <cell r="A110" t="str">
            <v>RS 104</v>
          </cell>
          <cell r="B110">
            <v>104</v>
          </cell>
          <cell r="C110" t="str">
            <v>S</v>
          </cell>
          <cell r="D110" t="str">
            <v>T</v>
          </cell>
          <cell r="E110" t="str">
            <v>Bango - Mirale Police Post</v>
          </cell>
          <cell r="F110" t="str">
            <v>M01</v>
          </cell>
          <cell r="G110">
            <v>42</v>
          </cell>
          <cell r="H110">
            <v>11.4</v>
          </cell>
          <cell r="I110">
            <v>9</v>
          </cell>
          <cell r="J110" t="str">
            <v>R</v>
          </cell>
          <cell r="K110" t="str">
            <v>BLANTYRE</v>
          </cell>
        </row>
        <row r="111">
          <cell r="A111" t="str">
            <v>RS 330</v>
          </cell>
          <cell r="B111">
            <v>152</v>
          </cell>
          <cell r="C111" t="str">
            <v>S</v>
          </cell>
          <cell r="D111" t="str">
            <v>T</v>
          </cell>
          <cell r="E111" t="str">
            <v>Losa - Luwanje</v>
          </cell>
          <cell r="F111" t="str">
            <v>M04</v>
          </cell>
          <cell r="G111">
            <v>99</v>
          </cell>
          <cell r="H111">
            <v>15.6</v>
          </cell>
          <cell r="I111">
            <v>9</v>
          </cell>
          <cell r="J111" t="str">
            <v>R</v>
          </cell>
          <cell r="K111" t="str">
            <v>Contains RS 758 &amp; 838</v>
          </cell>
          <cell r="L111" t="str">
            <v>Section not used in Study</v>
          </cell>
        </row>
        <row r="112">
          <cell r="A112" t="str">
            <v>RS 758</v>
          </cell>
          <cell r="B112">
            <v>580</v>
          </cell>
          <cell r="C112" t="str">
            <v>S</v>
          </cell>
          <cell r="D112" t="str">
            <v>T</v>
          </cell>
          <cell r="E112" t="str">
            <v>Losa - Thuchila River Bridge</v>
          </cell>
          <cell r="F112" t="str">
            <v>M04</v>
          </cell>
          <cell r="G112">
            <v>4</v>
          </cell>
          <cell r="H112">
            <v>8.6999999999999993</v>
          </cell>
          <cell r="I112">
            <v>9</v>
          </cell>
          <cell r="J112" t="str">
            <v>F</v>
          </cell>
          <cell r="K112" t="str">
            <v>MULANJE</v>
          </cell>
          <cell r="L112" t="str">
            <v>Changed designation from T413  to M04</v>
          </cell>
        </row>
        <row r="113">
          <cell r="A113" t="str">
            <v>RS 838</v>
          </cell>
          <cell r="B113" t="str">
            <v>n.a.</v>
          </cell>
          <cell r="C113" t="str">
            <v>S</v>
          </cell>
          <cell r="D113" t="str">
            <v>T</v>
          </cell>
          <cell r="E113" t="str">
            <v>Thuchila River Bridge - Luwanje T.C.</v>
          </cell>
          <cell r="F113" t="str">
            <v>M04</v>
          </cell>
          <cell r="G113">
            <v>5</v>
          </cell>
          <cell r="H113">
            <v>6.9</v>
          </cell>
          <cell r="I113">
            <v>9</v>
          </cell>
          <cell r="J113" t="str">
            <v>R</v>
          </cell>
          <cell r="K113" t="str">
            <v>MULANJE</v>
          </cell>
          <cell r="L113" t="str">
            <v xml:space="preserve">New section part of RS 330 </v>
          </cell>
        </row>
        <row r="114">
          <cell r="A114" t="str">
            <v>RS 352</v>
          </cell>
          <cell r="B114">
            <v>174</v>
          </cell>
          <cell r="C114" t="str">
            <v>S</v>
          </cell>
          <cell r="D114" t="str">
            <v>T</v>
          </cell>
          <cell r="E114" t="str">
            <v>Matope - Singwa</v>
          </cell>
          <cell r="F114" t="str">
            <v>S131</v>
          </cell>
          <cell r="G114">
            <v>99</v>
          </cell>
          <cell r="H114">
            <v>18.7</v>
          </cell>
          <cell r="I114">
            <v>8</v>
          </cell>
          <cell r="J114" t="str">
            <v>R</v>
          </cell>
          <cell r="K114" t="str">
            <v>Contains RS 355 &amp; 845</v>
          </cell>
          <cell r="L114" t="str">
            <v>Section not used in Study</v>
          </cell>
        </row>
        <row r="115">
          <cell r="A115" t="str">
            <v>RS 355</v>
          </cell>
          <cell r="B115">
            <v>177</v>
          </cell>
          <cell r="C115" t="str">
            <v>S</v>
          </cell>
          <cell r="D115" t="str">
            <v>T</v>
          </cell>
          <cell r="E115" t="str">
            <v>Matope - Ntaja</v>
          </cell>
          <cell r="F115" t="str">
            <v>S131</v>
          </cell>
          <cell r="G115">
            <v>5</v>
          </cell>
          <cell r="H115">
            <v>7.5</v>
          </cell>
          <cell r="I115">
            <v>8</v>
          </cell>
          <cell r="J115" t="str">
            <v>R</v>
          </cell>
          <cell r="K115" t="str">
            <v>MACHINGA</v>
          </cell>
        </row>
        <row r="116">
          <cell r="A116" t="str">
            <v>RS 845</v>
          </cell>
          <cell r="B116" t="str">
            <v>n.a.</v>
          </cell>
          <cell r="C116" t="str">
            <v>S</v>
          </cell>
          <cell r="D116" t="str">
            <v>T</v>
          </cell>
          <cell r="E116" t="str">
            <v>Ntaja - Singwa</v>
          </cell>
          <cell r="F116" t="str">
            <v>S131</v>
          </cell>
          <cell r="G116">
            <v>6</v>
          </cell>
          <cell r="H116">
            <v>11.2</v>
          </cell>
          <cell r="I116">
            <v>8</v>
          </cell>
          <cell r="J116" t="str">
            <v>R</v>
          </cell>
          <cell r="K116" t="str">
            <v>MACHINGA</v>
          </cell>
          <cell r="L116" t="str">
            <v>New section added to cover original RS 352</v>
          </cell>
        </row>
        <row r="117">
          <cell r="A117" t="str">
            <v>RS 375</v>
          </cell>
          <cell r="B117">
            <v>197</v>
          </cell>
          <cell r="C117" t="str">
            <v>S</v>
          </cell>
          <cell r="D117" t="str">
            <v>T</v>
          </cell>
          <cell r="E117" t="str">
            <v>Mwanza River - Phwadzi River</v>
          </cell>
          <cell r="F117" t="str">
            <v>S136</v>
          </cell>
          <cell r="G117">
            <v>99</v>
          </cell>
          <cell r="H117">
            <v>12.1</v>
          </cell>
          <cell r="I117">
            <v>9</v>
          </cell>
          <cell r="J117" t="str">
            <v>R</v>
          </cell>
          <cell r="K117" t="str">
            <v>Contained within RS377</v>
          </cell>
          <cell r="L117" t="str">
            <v>Section not used in Study</v>
          </cell>
        </row>
        <row r="118">
          <cell r="A118" t="str">
            <v>RS 377</v>
          </cell>
          <cell r="B118">
            <v>199</v>
          </cell>
          <cell r="C118" t="str">
            <v>S</v>
          </cell>
          <cell r="D118" t="str">
            <v>T</v>
          </cell>
          <cell r="E118" t="str">
            <v>Mwanza River - Nkhongono</v>
          </cell>
          <cell r="F118" t="str">
            <v>S136</v>
          </cell>
          <cell r="G118">
            <v>8</v>
          </cell>
          <cell r="H118">
            <v>16.399999999999999</v>
          </cell>
          <cell r="I118">
            <v>9</v>
          </cell>
          <cell r="J118" t="str">
            <v>F</v>
          </cell>
          <cell r="K118" t="str">
            <v>CHIKWAWA</v>
          </cell>
        </row>
        <row r="119">
          <cell r="A119" t="str">
            <v>RS 410</v>
          </cell>
          <cell r="B119">
            <v>232</v>
          </cell>
          <cell r="C119" t="str">
            <v>S</v>
          </cell>
          <cell r="D119" t="str">
            <v>T</v>
          </cell>
          <cell r="E119" t="str">
            <v>Zomba - Kuchawe</v>
          </cell>
          <cell r="F119" t="str">
            <v>UD</v>
          </cell>
          <cell r="G119">
            <v>99</v>
          </cell>
          <cell r="H119">
            <v>8.9</v>
          </cell>
          <cell r="I119">
            <v>9</v>
          </cell>
          <cell r="J119" t="str">
            <v>H</v>
          </cell>
          <cell r="K119" t="str">
            <v>Contains RS 176 &amp; 417.</v>
          </cell>
          <cell r="L119" t="str">
            <v>Section not used in Study</v>
          </cell>
        </row>
        <row r="120">
          <cell r="A120" t="str">
            <v>RS 176</v>
          </cell>
          <cell r="B120">
            <v>176</v>
          </cell>
          <cell r="C120" t="str">
            <v>S</v>
          </cell>
          <cell r="D120" t="str">
            <v>U</v>
          </cell>
          <cell r="E120" t="str">
            <v>Kuchawe Road (up road)</v>
          </cell>
          <cell r="F120" t="str">
            <v>Urban</v>
          </cell>
          <cell r="G120">
            <v>22</v>
          </cell>
          <cell r="H120">
            <v>15</v>
          </cell>
          <cell r="I120" t="str">
            <v>C</v>
          </cell>
          <cell r="J120" t="str">
            <v>H</v>
          </cell>
          <cell r="K120" t="str">
            <v>ZOMBA CITY &amp; ZOMBA</v>
          </cell>
        </row>
        <row r="121">
          <cell r="A121" t="str">
            <v>RS 417</v>
          </cell>
          <cell r="B121">
            <v>239</v>
          </cell>
          <cell r="C121" t="str">
            <v>S</v>
          </cell>
          <cell r="D121" t="str">
            <v>T</v>
          </cell>
          <cell r="E121" t="str">
            <v>Kuchawe - Zomba City Boundary (down road)</v>
          </cell>
          <cell r="F121" t="str">
            <v>UD</v>
          </cell>
          <cell r="G121">
            <v>6</v>
          </cell>
          <cell r="H121">
            <v>5.9</v>
          </cell>
          <cell r="I121" t="str">
            <v>C</v>
          </cell>
          <cell r="J121" t="str">
            <v>H</v>
          </cell>
          <cell r="K121" t="str">
            <v xml:space="preserve">ZOMBA </v>
          </cell>
        </row>
        <row r="122">
          <cell r="A122" t="str">
            <v>RS 465</v>
          </cell>
          <cell r="B122">
            <v>287</v>
          </cell>
          <cell r="C122" t="str">
            <v>N</v>
          </cell>
          <cell r="D122" t="str">
            <v>F</v>
          </cell>
          <cell r="E122" t="str">
            <v>Mabulabo - Kasungu Border</v>
          </cell>
          <cell r="F122" t="str">
            <v>T327</v>
          </cell>
          <cell r="G122">
            <v>99</v>
          </cell>
          <cell r="H122">
            <v>3.9</v>
          </cell>
          <cell r="I122">
            <v>4</v>
          </cell>
          <cell r="J122" t="str">
            <v>R</v>
          </cell>
          <cell r="K122" t="str">
            <v xml:space="preserve">Contained within RS 529. </v>
          </cell>
          <cell r="L122" t="str">
            <v>Section not used in Study</v>
          </cell>
        </row>
        <row r="123">
          <cell r="A123" t="str">
            <v>RS 529</v>
          </cell>
          <cell r="B123">
            <v>351</v>
          </cell>
          <cell r="C123" t="str">
            <v>C</v>
          </cell>
          <cell r="D123" t="str">
            <v>F</v>
          </cell>
          <cell r="E123" t="str">
            <v>Kalula - Mabulabo</v>
          </cell>
          <cell r="F123" t="str">
            <v>T327</v>
          </cell>
          <cell r="G123">
            <v>1</v>
          </cell>
          <cell r="H123">
            <v>12.5</v>
          </cell>
          <cell r="I123">
            <v>4</v>
          </cell>
          <cell r="J123" t="str">
            <v>R</v>
          </cell>
          <cell r="K123" t="str">
            <v>KASUNGU/MZIMBA</v>
          </cell>
        </row>
        <row r="124">
          <cell r="A124" t="str">
            <v>RS 468</v>
          </cell>
          <cell r="B124">
            <v>290</v>
          </cell>
          <cell r="C124" t="str">
            <v>N</v>
          </cell>
          <cell r="D124" t="str">
            <v>F</v>
          </cell>
          <cell r="E124" t="str">
            <v>Davide Kameme-Adamu</v>
          </cell>
          <cell r="F124" t="str">
            <v>D002</v>
          </cell>
          <cell r="G124">
            <v>99</v>
          </cell>
          <cell r="H124">
            <v>10</v>
          </cell>
          <cell r="I124" t="str">
            <v>F</v>
          </cell>
          <cell r="J124" t="str">
            <v>CHITIPA</v>
          </cell>
          <cell r="K124" t="str">
            <v>Contiained within RS 444</v>
          </cell>
          <cell r="L124" t="str">
            <v>Section not used in Study</v>
          </cell>
        </row>
        <row r="125">
          <cell r="A125" t="str">
            <v>RS 444</v>
          </cell>
          <cell r="B125">
            <v>266</v>
          </cell>
          <cell r="C125" t="str">
            <v>N</v>
          </cell>
          <cell r="D125" t="str">
            <v>F</v>
          </cell>
          <cell r="E125" t="str">
            <v>Fikolo Mkisi - Winston Kmeme</v>
          </cell>
          <cell r="F125" t="str">
            <v>D002</v>
          </cell>
          <cell r="G125">
            <v>1</v>
          </cell>
          <cell r="H125">
            <v>24.8</v>
          </cell>
          <cell r="I125">
            <v>1</v>
          </cell>
          <cell r="J125" t="str">
            <v>CHITIPA</v>
          </cell>
          <cell r="K125" t="str">
            <v>CHITIPA</v>
          </cell>
          <cell r="L125" t="str">
            <v>Changed designation from T301 to D2</v>
          </cell>
        </row>
        <row r="126">
          <cell r="A126" t="str">
            <v>RS 519</v>
          </cell>
          <cell r="B126">
            <v>341</v>
          </cell>
          <cell r="C126" t="str">
            <v>N</v>
          </cell>
          <cell r="D126" t="str">
            <v>T</v>
          </cell>
          <cell r="E126" t="str">
            <v>Enukweni - Embombeni</v>
          </cell>
          <cell r="F126" t="str">
            <v>M01</v>
          </cell>
          <cell r="G126">
            <v>99</v>
          </cell>
          <cell r="H126">
            <v>14.9</v>
          </cell>
          <cell r="I126">
            <v>3</v>
          </cell>
          <cell r="J126" t="str">
            <v>F&amp;H</v>
          </cell>
          <cell r="K126" t="str">
            <v>Contained in RS 3</v>
          </cell>
          <cell r="L126" t="str">
            <v>Section not used in Study</v>
          </cell>
        </row>
        <row r="127">
          <cell r="A127" t="str">
            <v>RS 003</v>
          </cell>
          <cell r="B127" t="str">
            <v>3</v>
          </cell>
          <cell r="C127" t="str">
            <v>N</v>
          </cell>
          <cell r="D127" t="str">
            <v>T</v>
          </cell>
          <cell r="E127" t="str">
            <v>Luzi River - Mzuzu - Champhoyo - Mtangatanga</v>
          </cell>
          <cell r="F127" t="str">
            <v>M01</v>
          </cell>
          <cell r="G127">
            <v>3</v>
          </cell>
          <cell r="H127">
            <v>107.5</v>
          </cell>
          <cell r="I127" t="str">
            <v>F</v>
          </cell>
          <cell r="J127" t="str">
            <v>RUMPHI &amp; MZIMBA</v>
          </cell>
          <cell r="K127" t="str">
            <v>RUMPHI &amp; MZIMBA</v>
          </cell>
        </row>
        <row r="128">
          <cell r="A128" t="str">
            <v>RS 543</v>
          </cell>
          <cell r="B128">
            <v>365</v>
          </cell>
          <cell r="C128" t="str">
            <v>C</v>
          </cell>
          <cell r="D128" t="str">
            <v>F</v>
          </cell>
          <cell r="E128" t="str">
            <v>Ngombe - junction D82</v>
          </cell>
          <cell r="F128" t="str">
            <v>T340</v>
          </cell>
          <cell r="G128">
            <v>99</v>
          </cell>
          <cell r="H128">
            <v>23</v>
          </cell>
          <cell r="I128">
            <v>5</v>
          </cell>
          <cell r="J128" t="str">
            <v>F</v>
          </cell>
          <cell r="K128" t="str">
            <v>Link does not exist</v>
          </cell>
          <cell r="L128" t="str">
            <v>Not used in Study</v>
          </cell>
        </row>
        <row r="129">
          <cell r="A129" t="str">
            <v>RS 670</v>
          </cell>
          <cell r="B129">
            <v>492</v>
          </cell>
          <cell r="C129" t="str">
            <v>C</v>
          </cell>
          <cell r="D129" t="str">
            <v>F</v>
          </cell>
          <cell r="E129" t="str">
            <v>Nakura - junction S124</v>
          </cell>
          <cell r="F129" t="str">
            <v>T364</v>
          </cell>
          <cell r="G129">
            <v>99</v>
          </cell>
          <cell r="H129">
            <v>10</v>
          </cell>
          <cell r="I129">
            <v>6</v>
          </cell>
          <cell r="J129" t="str">
            <v>FL</v>
          </cell>
          <cell r="K129" t="str">
            <v xml:space="preserve">Contains RS 669, 597 &amp; 566 </v>
          </cell>
          <cell r="L129" t="str">
            <v>Section not used in Study</v>
          </cell>
        </row>
        <row r="130">
          <cell r="A130" t="str">
            <v>RS 669</v>
          </cell>
          <cell r="B130">
            <v>491</v>
          </cell>
          <cell r="C130" t="str">
            <v>C</v>
          </cell>
          <cell r="D130" t="str">
            <v>F</v>
          </cell>
          <cell r="E130" t="str">
            <v>Nakula - Kakoma</v>
          </cell>
          <cell r="F130" t="str">
            <v>T364</v>
          </cell>
          <cell r="G130">
            <v>3</v>
          </cell>
          <cell r="H130">
            <v>8.4</v>
          </cell>
          <cell r="I130" t="str">
            <v>FL</v>
          </cell>
          <cell r="J130" t="str">
            <v>LILONGWE</v>
          </cell>
          <cell r="K130" t="str">
            <v>LILONGWE</v>
          </cell>
          <cell r="L130" t="str">
            <v>Changed designation from UDX to T364</v>
          </cell>
        </row>
        <row r="131">
          <cell r="A131" t="str">
            <v>RS 597</v>
          </cell>
          <cell r="B131">
            <v>419</v>
          </cell>
          <cell r="C131" t="str">
            <v>C</v>
          </cell>
          <cell r="D131" t="str">
            <v>F</v>
          </cell>
          <cell r="E131" t="str">
            <v>Kakoma - Njoka</v>
          </cell>
          <cell r="F131" t="str">
            <v>T364</v>
          </cell>
          <cell r="G131">
            <v>4</v>
          </cell>
          <cell r="H131">
            <v>11.9</v>
          </cell>
          <cell r="I131" t="str">
            <v>FL</v>
          </cell>
          <cell r="J131" t="str">
            <v>LILONGWE</v>
          </cell>
          <cell r="K131" t="str">
            <v>LILONGWE</v>
          </cell>
        </row>
        <row r="132">
          <cell r="A132" t="str">
            <v>RS 566</v>
          </cell>
          <cell r="B132">
            <v>388</v>
          </cell>
          <cell r="C132" t="str">
            <v>C</v>
          </cell>
          <cell r="D132" t="str">
            <v>F</v>
          </cell>
          <cell r="E132" t="str">
            <v>Njoka - Malingunde (junction S124)</v>
          </cell>
          <cell r="F132" t="str">
            <v>T345</v>
          </cell>
          <cell r="G132">
            <v>4</v>
          </cell>
          <cell r="H132">
            <v>9.6999999999999993</v>
          </cell>
          <cell r="I132" t="str">
            <v>F</v>
          </cell>
          <cell r="J132" t="str">
            <v>LILONGWE</v>
          </cell>
          <cell r="K132" t="str">
            <v>LILONGWE</v>
          </cell>
        </row>
        <row r="133">
          <cell r="A133" t="str">
            <v>RS 671</v>
          </cell>
          <cell r="B133">
            <v>493</v>
          </cell>
          <cell r="C133" t="str">
            <v>C</v>
          </cell>
          <cell r="D133" t="str">
            <v>F</v>
          </cell>
          <cell r="E133" t="str">
            <v>North Ngodzi River - Lake Malawi</v>
          </cell>
          <cell r="F133" t="str">
            <v>PR58</v>
          </cell>
          <cell r="G133">
            <v>1</v>
          </cell>
          <cell r="H133">
            <v>8</v>
          </cell>
          <cell r="I133">
            <v>7</v>
          </cell>
          <cell r="J133" t="str">
            <v>F</v>
          </cell>
          <cell r="K133" t="str">
            <v>SALIMA</v>
          </cell>
          <cell r="L133" t="str">
            <v>Can not locate.  Section not used in Sudy</v>
          </cell>
        </row>
        <row r="134">
          <cell r="A134" t="str">
            <v>RS 672</v>
          </cell>
          <cell r="B134">
            <v>494</v>
          </cell>
          <cell r="C134" t="str">
            <v>C</v>
          </cell>
          <cell r="D134" t="str">
            <v>F</v>
          </cell>
          <cell r="E134" t="str">
            <v>junction T357 - West Chelani</v>
          </cell>
          <cell r="F134" t="str">
            <v>PR92</v>
          </cell>
          <cell r="G134">
            <v>1</v>
          </cell>
          <cell r="H134">
            <v>11.5</v>
          </cell>
          <cell r="I134">
            <v>7</v>
          </cell>
          <cell r="J134" t="str">
            <v>F</v>
          </cell>
          <cell r="K134" t="str">
            <v>SALMA</v>
          </cell>
          <cell r="L134" t="str">
            <v>Can not locate.  Section not used in Sudy</v>
          </cell>
        </row>
        <row r="135">
          <cell r="A135" t="str">
            <v>RS 698</v>
          </cell>
          <cell r="B135">
            <v>520</v>
          </cell>
          <cell r="C135" t="str">
            <v>S</v>
          </cell>
          <cell r="D135" t="str">
            <v>F</v>
          </cell>
          <cell r="E135" t="str">
            <v>Maundani- Machina</v>
          </cell>
          <cell r="F135" t="str">
            <v>T392</v>
          </cell>
          <cell r="G135">
            <v>99</v>
          </cell>
          <cell r="H135">
            <v>12</v>
          </cell>
          <cell r="I135" t="str">
            <v>H</v>
          </cell>
          <cell r="J135" t="str">
            <v>Same as RS 696</v>
          </cell>
          <cell r="K135" t="str">
            <v>Same as RS 696</v>
          </cell>
          <cell r="L135" t="str">
            <v>Section not used in Study</v>
          </cell>
        </row>
        <row r="136">
          <cell r="A136" t="str">
            <v>RS 696</v>
          </cell>
          <cell r="B136">
            <v>518</v>
          </cell>
          <cell r="C136" t="str">
            <v>S</v>
          </cell>
          <cell r="D136" t="str">
            <v>F</v>
          </cell>
          <cell r="E136" t="str">
            <v>Maundani - Machina</v>
          </cell>
          <cell r="F136" t="str">
            <v>T392</v>
          </cell>
          <cell r="G136">
            <v>2</v>
          </cell>
          <cell r="H136">
            <v>17</v>
          </cell>
          <cell r="I136" t="str">
            <v>H</v>
          </cell>
          <cell r="J136" t="str">
            <v>MANGOCHI</v>
          </cell>
          <cell r="K136" t="str">
            <v>MANGOCHI</v>
          </cell>
        </row>
        <row r="137">
          <cell r="A137" t="str">
            <v>RS 790</v>
          </cell>
          <cell r="B137">
            <v>612</v>
          </cell>
          <cell r="C137" t="str">
            <v>S</v>
          </cell>
          <cell r="D137" t="str">
            <v>F</v>
          </cell>
          <cell r="E137" t="str">
            <v>Namikalango River - Ngabu</v>
          </cell>
          <cell r="F137" t="str">
            <v>T424</v>
          </cell>
          <cell r="G137">
            <v>99</v>
          </cell>
          <cell r="H137">
            <v>10</v>
          </cell>
          <cell r="I137">
            <v>10</v>
          </cell>
          <cell r="J137" t="str">
            <v>H</v>
          </cell>
          <cell r="K137" t="str">
            <v>Same as RS 785</v>
          </cell>
          <cell r="L137" t="str">
            <v>Section not used in Study</v>
          </cell>
        </row>
        <row r="138">
          <cell r="A138" t="str">
            <v>RS 785</v>
          </cell>
          <cell r="B138">
            <v>607</v>
          </cell>
          <cell r="C138" t="str">
            <v>S</v>
          </cell>
          <cell r="D138" t="str">
            <v>F</v>
          </cell>
          <cell r="E138" t="str">
            <v>Namikalango River - Ngabu</v>
          </cell>
          <cell r="F138" t="str">
            <v>T424</v>
          </cell>
          <cell r="G138">
            <v>2</v>
          </cell>
          <cell r="H138">
            <v>7.1</v>
          </cell>
          <cell r="I138">
            <v>10</v>
          </cell>
          <cell r="J138" t="str">
            <v>FL</v>
          </cell>
          <cell r="K138" t="str">
            <v>CHIKWAWA</v>
          </cell>
          <cell r="L138" t="str">
            <v>Changed designation from T388 to S132</v>
          </cell>
        </row>
        <row r="139">
          <cell r="A139" t="str">
            <v>RS 800</v>
          </cell>
          <cell r="B139">
            <v>622</v>
          </cell>
          <cell r="C139" t="str">
            <v>S</v>
          </cell>
          <cell r="D139" t="str">
            <v>F</v>
          </cell>
          <cell r="E139" t="str">
            <v>Mwanza Admarc - West Chipondeni</v>
          </cell>
          <cell r="F139" t="str">
            <v>S135</v>
          </cell>
          <cell r="G139">
            <v>99</v>
          </cell>
          <cell r="H139">
            <v>21</v>
          </cell>
          <cell r="I139">
            <v>9</v>
          </cell>
          <cell r="J139" t="str">
            <v>F</v>
          </cell>
          <cell r="K139" t="str">
            <v>Contians RS 362, 363 &amp; 364</v>
          </cell>
          <cell r="L139" t="str">
            <v>Changed designation frim D287 to S135. Not used in Study</v>
          </cell>
        </row>
        <row r="140">
          <cell r="A140" t="str">
            <v>RS 362</v>
          </cell>
          <cell r="B140">
            <v>184</v>
          </cell>
          <cell r="C140" t="str">
            <v>S</v>
          </cell>
          <cell r="D140" t="str">
            <v>T</v>
          </cell>
          <cell r="E140" t="str">
            <v>Chipondeni - Kunenekude</v>
          </cell>
          <cell r="F140" t="str">
            <v>S135</v>
          </cell>
          <cell r="G140">
            <v>9</v>
          </cell>
          <cell r="H140">
            <v>5.5</v>
          </cell>
          <cell r="I140" t="str">
            <v>H</v>
          </cell>
          <cell r="J140" t="str">
            <v>MWANZA</v>
          </cell>
          <cell r="K140" t="str">
            <v>MWANZA</v>
          </cell>
        </row>
        <row r="141">
          <cell r="A141" t="str">
            <v>RS 363</v>
          </cell>
          <cell r="B141">
            <v>185</v>
          </cell>
          <cell r="C141" t="str">
            <v>S</v>
          </cell>
          <cell r="D141" t="str">
            <v>T</v>
          </cell>
          <cell r="E141" t="str">
            <v>Kunenekude - Mwanza Admarc</v>
          </cell>
          <cell r="F141" t="str">
            <v>S135</v>
          </cell>
          <cell r="G141">
            <v>10</v>
          </cell>
          <cell r="H141">
            <v>12</v>
          </cell>
          <cell r="I141" t="str">
            <v>H</v>
          </cell>
          <cell r="J141" t="str">
            <v>MWANZA</v>
          </cell>
          <cell r="K141" t="str">
            <v>MWANZA</v>
          </cell>
        </row>
        <row r="142">
          <cell r="A142" t="str">
            <v>RS 364</v>
          </cell>
          <cell r="B142">
            <v>186</v>
          </cell>
          <cell r="C142" t="str">
            <v>S</v>
          </cell>
          <cell r="D142" t="str">
            <v>T</v>
          </cell>
          <cell r="E142" t="str">
            <v>Mwanza Admarc - Liwonde Village (junction M6)</v>
          </cell>
          <cell r="F142" t="str">
            <v>S135</v>
          </cell>
          <cell r="G142">
            <v>11</v>
          </cell>
          <cell r="H142">
            <v>3.8</v>
          </cell>
          <cell r="I142">
            <v>0</v>
          </cell>
          <cell r="J142">
            <v>0</v>
          </cell>
          <cell r="K142" t="str">
            <v>MWANZA</v>
          </cell>
        </row>
      </sheetData>
      <sheetData sheetId="3" refreshError="1">
        <row r="1">
          <cell r="A1">
            <v>0</v>
          </cell>
          <cell r="B1">
            <v>0</v>
          </cell>
          <cell r="C1">
            <v>0</v>
          </cell>
          <cell r="D1">
            <v>0</v>
          </cell>
          <cell r="E1">
            <v>0</v>
          </cell>
          <cell r="F1">
            <v>0</v>
          </cell>
          <cell r="G1">
            <v>0</v>
          </cell>
          <cell r="H1">
            <v>0</v>
          </cell>
          <cell r="I1">
            <v>0</v>
          </cell>
          <cell r="J1">
            <v>0</v>
          </cell>
          <cell r="K1">
            <v>0</v>
          </cell>
          <cell r="L1">
            <v>0</v>
          </cell>
          <cell r="W1" t="str">
            <v>Origional</v>
          </cell>
          <cell r="X1">
            <v>0</v>
          </cell>
          <cell r="Y1">
            <v>0</v>
          </cell>
          <cell r="Z1">
            <v>0</v>
          </cell>
          <cell r="AA1">
            <v>0</v>
          </cell>
          <cell r="AB1">
            <v>0</v>
          </cell>
          <cell r="AC1">
            <v>0</v>
          </cell>
          <cell r="AD1">
            <v>0</v>
          </cell>
          <cell r="AE1" t="str">
            <v>Treatment 1</v>
          </cell>
          <cell r="AF1">
            <v>0</v>
          </cell>
          <cell r="AG1">
            <v>0</v>
          </cell>
          <cell r="AH1">
            <v>0</v>
          </cell>
          <cell r="AI1" t="str">
            <v>Treatment 2</v>
          </cell>
          <cell r="AJ1">
            <v>0</v>
          </cell>
          <cell r="AK1">
            <v>0</v>
          </cell>
          <cell r="AL1">
            <v>0</v>
          </cell>
          <cell r="AM1">
            <v>0</v>
          </cell>
          <cell r="AN1">
            <v>0</v>
          </cell>
          <cell r="BO1" t="str">
            <v>HDM III INPUT DATA</v>
          </cell>
          <cell r="BP1">
            <v>0</v>
          </cell>
          <cell r="BQ1">
            <v>0</v>
          </cell>
          <cell r="BR1" t="str">
            <v>x</v>
          </cell>
          <cell r="BS1">
            <v>0</v>
          </cell>
          <cell r="BT1" t="str">
            <v>x</v>
          </cell>
          <cell r="BU1">
            <v>0</v>
          </cell>
          <cell r="BV1">
            <v>0</v>
          </cell>
          <cell r="BW1">
            <v>1</v>
          </cell>
          <cell r="BX1">
            <v>2</v>
          </cell>
          <cell r="BY1">
            <v>3</v>
          </cell>
          <cell r="BZ1">
            <v>4</v>
          </cell>
          <cell r="CA1">
            <v>5</v>
          </cell>
          <cell r="CB1">
            <v>6</v>
          </cell>
          <cell r="CC1">
            <v>7</v>
          </cell>
          <cell r="CD1" t="str">
            <v>x</v>
          </cell>
          <cell r="CE1" t="str">
            <v>x</v>
          </cell>
          <cell r="CF1" t="str">
            <v>x</v>
          </cell>
          <cell r="CG1">
            <v>8</v>
          </cell>
          <cell r="CH1">
            <v>9</v>
          </cell>
          <cell r="CI1">
            <v>0</v>
          </cell>
          <cell r="CJ1">
            <v>10</v>
          </cell>
          <cell r="CK1" t="str">
            <v xml:space="preserve">IRI change </v>
          </cell>
          <cell r="CL1">
            <v>0</v>
          </cell>
          <cell r="CM1">
            <v>0</v>
          </cell>
          <cell r="CN1">
            <v>0</v>
          </cell>
          <cell r="CO1">
            <v>0</v>
          </cell>
          <cell r="CP1">
            <v>0</v>
          </cell>
          <cell r="CQ1" t="str">
            <v>x</v>
          </cell>
          <cell r="CR1">
            <v>11</v>
          </cell>
          <cell r="CS1">
            <v>0</v>
          </cell>
          <cell r="CT1">
            <v>12</v>
          </cell>
          <cell r="CU1">
            <v>13</v>
          </cell>
          <cell r="CV1">
            <v>14</v>
          </cell>
          <cell r="CW1">
            <v>15</v>
          </cell>
          <cell r="CX1">
            <v>16</v>
          </cell>
          <cell r="CY1" t="str">
            <v>x</v>
          </cell>
          <cell r="CZ1" t="str">
            <v>x</v>
          </cell>
          <cell r="DA1" t="str">
            <v>x</v>
          </cell>
          <cell r="DB1">
            <v>0</v>
          </cell>
          <cell r="DC1">
            <v>17</v>
          </cell>
          <cell r="DD1">
            <v>18</v>
          </cell>
          <cell r="DE1">
            <v>19</v>
          </cell>
          <cell r="DF1">
            <v>20</v>
          </cell>
          <cell r="DG1">
            <v>21</v>
          </cell>
          <cell r="DH1">
            <v>22</v>
          </cell>
          <cell r="DI1">
            <v>23</v>
          </cell>
        </row>
        <row r="2">
          <cell r="A2" t="str">
            <v>Road Section No.</v>
          </cell>
          <cell r="B2" t="str">
            <v>MOWS Project No.</v>
          </cell>
          <cell r="C2" t="str">
            <v>Region</v>
          </cell>
          <cell r="D2" t="str">
            <v>Road class</v>
          </cell>
          <cell r="E2" t="str">
            <v>Road section</v>
          </cell>
          <cell r="F2" t="str">
            <v>Designation</v>
          </cell>
          <cell r="G2" t="str">
            <v>Sequence</v>
          </cell>
          <cell r="H2" t="str">
            <v>Length (km)</v>
          </cell>
          <cell r="I2" t="str">
            <v>Terrain</v>
          </cell>
          <cell r="J2" t="str">
            <v>District</v>
          </cell>
          <cell r="K2" t="str">
            <v>Map sheet No.</v>
          </cell>
          <cell r="L2" t="str">
            <v>Comments</v>
          </cell>
          <cell r="W2" t="str">
            <v>Year constructed</v>
          </cell>
          <cell r="X2" t="str">
            <v>Surface type</v>
          </cell>
          <cell r="Y2" t="str">
            <v>Base thickness</v>
          </cell>
          <cell r="Z2" t="str">
            <v>Base type</v>
          </cell>
          <cell r="AA2" t="str">
            <v>Sub base thick</v>
          </cell>
          <cell r="AB2" t="str">
            <v>Sub base type</v>
          </cell>
          <cell r="AC2" t="str">
            <v>Sub grade CBR</v>
          </cell>
          <cell r="AD2" t="str">
            <v>Basis of data</v>
          </cell>
          <cell r="AE2" t="str">
            <v>Year treated</v>
          </cell>
          <cell r="AF2" t="str">
            <v>Treatment type</v>
          </cell>
          <cell r="AG2" t="str">
            <v>Surface type</v>
          </cell>
          <cell r="AH2" t="str">
            <v>Surface thickness</v>
          </cell>
          <cell r="AI2" t="str">
            <v>Year treated</v>
          </cell>
          <cell r="AJ2" t="str">
            <v>Treatment type</v>
          </cell>
          <cell r="AK2" t="str">
            <v>Surface type</v>
          </cell>
          <cell r="AL2" t="str">
            <v>Surface thickness</v>
          </cell>
          <cell r="AM2" t="str">
            <v>HDM surface code</v>
          </cell>
          <cell r="AN2" t="str">
            <v>Comments</v>
          </cell>
          <cell r="BO2" t="str">
            <v>Road Section No.</v>
          </cell>
          <cell r="BP2" t="str">
            <v>Length (km)</v>
          </cell>
          <cell r="BQ2" t="str">
            <v>Bitumen width (m)</v>
          </cell>
          <cell r="BR2" t="str">
            <v>Terrain</v>
          </cell>
          <cell r="BS2" t="str">
            <v>Surface type (field)</v>
          </cell>
          <cell r="BT2" t="str">
            <v>Gravel (% length)</v>
          </cell>
          <cell r="BU2" t="str">
            <v>Current surf. type</v>
          </cell>
          <cell r="BV2" t="str">
            <v>Prev. surface type</v>
          </cell>
          <cell r="BW2" t="str">
            <v>HDM surface code</v>
          </cell>
          <cell r="BX2" t="str">
            <v>Current surf. thick</v>
          </cell>
          <cell r="BY2" t="str">
            <v>Prev. surface thick</v>
          </cell>
          <cell r="BZ2" t="str">
            <v>Base mat'l code</v>
          </cell>
          <cell r="CA2" t="str">
            <v>Subgrade CBR</v>
          </cell>
          <cell r="CB2" t="str">
            <v>Structural No.</v>
          </cell>
          <cell r="CC2" t="str">
            <v>Roughness (IRI)</v>
          </cell>
          <cell r="CD2" t="str">
            <v xml:space="preserve">All cracks (%area) </v>
          </cell>
          <cell r="CE2" t="str">
            <v>Wide c'ks (%area)</v>
          </cell>
          <cell r="CF2" t="str">
            <v>Wide crack &gt;15%</v>
          </cell>
          <cell r="CG2" t="str">
            <v>All crack (end 98)</v>
          </cell>
          <cell r="CH2" t="str">
            <v>Wide c'ks (end 98)</v>
          </cell>
          <cell r="CI2" t="str">
            <v>Pothole /km</v>
          </cell>
          <cell r="CJ2" t="str">
            <v>Pothole (%area)</v>
          </cell>
          <cell r="CK2" t="str">
            <v>Delta minASPm</v>
          </cell>
          <cell r="CL2" t="str">
            <v>Delta CRXm</v>
          </cell>
          <cell r="CM2" t="str">
            <v>Delta IRIm</v>
          </cell>
          <cell r="CN2" t="str">
            <v>Min Delta IRIm</v>
          </cell>
          <cell r="CO2" t="str">
            <v>Patch /km</v>
          </cell>
          <cell r="CP2" t="str">
            <v>Patch (%area)</v>
          </cell>
          <cell r="CQ2" t="str">
            <v>IRI after patch</v>
          </cell>
          <cell r="CR2" t="str">
            <v xml:space="preserve">Ravelling (%area) </v>
          </cell>
          <cell r="CS2" t="str">
            <v>Ruts rating</v>
          </cell>
          <cell r="CT2" t="str">
            <v>Mean rut (mm)</v>
          </cell>
          <cell r="CU2" t="str">
            <v>S.D. rut (mm)</v>
          </cell>
          <cell r="CV2" t="str">
            <v>Surface age (yrs)</v>
          </cell>
          <cell r="CW2" t="str">
            <v xml:space="preserve">Const. Age (yrs) </v>
          </cell>
          <cell r="CX2" t="str">
            <v>Previous wide c'ks</v>
          </cell>
          <cell r="CY2" t="str">
            <v>Edge break rating</v>
          </cell>
          <cell r="CZ2" t="str">
            <v>Shoulder rating</v>
          </cell>
          <cell r="DA2" t="str">
            <v>Side drain rating</v>
          </cell>
          <cell r="DB2" t="str">
            <v>ADT total</v>
          </cell>
          <cell r="DC2" t="str">
            <v>ADT car</v>
          </cell>
          <cell r="DD2" t="str">
            <v>ADT pickup</v>
          </cell>
          <cell r="DE2" t="str">
            <v>ADT bus</v>
          </cell>
          <cell r="DF2" t="str">
            <v>ADT light truck</v>
          </cell>
          <cell r="DG2" t="str">
            <v>ADT med. Truck</v>
          </cell>
          <cell r="DH2" t="str">
            <v>ADT heavy truck</v>
          </cell>
          <cell r="DI2" t="str">
            <v>ADT artic truck</v>
          </cell>
        </row>
        <row r="3">
          <cell r="A3" t="str">
            <v>RS 839</v>
          </cell>
          <cell r="B3" t="str">
            <v>n.a</v>
          </cell>
          <cell r="C3" t="str">
            <v>N</v>
          </cell>
          <cell r="D3" t="str">
            <v>T</v>
          </cell>
          <cell r="E3" t="str">
            <v>Songwe - Karonga</v>
          </cell>
          <cell r="F3" t="str">
            <v>M01</v>
          </cell>
          <cell r="G3">
            <v>1</v>
          </cell>
          <cell r="H3">
            <v>43</v>
          </cell>
          <cell r="I3" t="str">
            <v>F</v>
          </cell>
          <cell r="J3" t="str">
            <v>KARONGA</v>
          </cell>
          <cell r="K3">
            <v>1</v>
          </cell>
          <cell r="L3" t="str">
            <v>Part of RS1</v>
          </cell>
          <cell r="W3">
            <v>92</v>
          </cell>
          <cell r="X3" t="str">
            <v>DS</v>
          </cell>
          <cell r="Y3">
            <v>150</v>
          </cell>
          <cell r="Z3" t="str">
            <v>SB</v>
          </cell>
          <cell r="AA3">
            <v>100</v>
          </cell>
          <cell r="AB3" t="str">
            <v>GR</v>
          </cell>
          <cell r="AC3">
            <v>12</v>
          </cell>
          <cell r="AD3" t="str">
            <v>VR</v>
          </cell>
          <cell r="AE3">
            <v>0</v>
          </cell>
          <cell r="AF3">
            <v>0</v>
          </cell>
          <cell r="AG3">
            <v>0</v>
          </cell>
          <cell r="AH3">
            <v>0</v>
          </cell>
          <cell r="AI3">
            <v>0</v>
          </cell>
          <cell r="AJ3">
            <v>0</v>
          </cell>
          <cell r="AK3">
            <v>0</v>
          </cell>
          <cell r="AL3">
            <v>0</v>
          </cell>
          <cell r="AM3">
            <v>1</v>
          </cell>
          <cell r="AN3" t="str">
            <v>never resealed</v>
          </cell>
          <cell r="BO3" t="str">
            <v>RS 839</v>
          </cell>
          <cell r="BP3">
            <v>43</v>
          </cell>
          <cell r="BQ3">
            <v>6.7</v>
          </cell>
          <cell r="BR3" t="str">
            <v>F</v>
          </cell>
          <cell r="BS3" t="str">
            <v>C</v>
          </cell>
          <cell r="BT3">
            <v>11</v>
          </cell>
          <cell r="BU3" t="str">
            <v>DS</v>
          </cell>
          <cell r="BV3" t="str">
            <v/>
          </cell>
          <cell r="BW3">
            <v>1</v>
          </cell>
          <cell r="BX3">
            <v>15</v>
          </cell>
          <cell r="BY3" t="str">
            <v xml:space="preserve"> </v>
          </cell>
          <cell r="BZ3">
            <v>1</v>
          </cell>
          <cell r="CA3">
            <v>12</v>
          </cell>
          <cell r="CB3">
            <v>1.177</v>
          </cell>
          <cell r="CC3">
            <v>3.85</v>
          </cell>
          <cell r="CD3">
            <v>12.5</v>
          </cell>
          <cell r="CE3">
            <v>2</v>
          </cell>
          <cell r="CF3">
            <v>0</v>
          </cell>
          <cell r="CG3">
            <v>12.5</v>
          </cell>
          <cell r="CH3">
            <v>2</v>
          </cell>
          <cell r="CI3">
            <v>0</v>
          </cell>
          <cell r="CJ3">
            <v>0</v>
          </cell>
          <cell r="CK3">
            <v>0</v>
          </cell>
          <cell r="CL3">
            <v>0</v>
          </cell>
          <cell r="CM3">
            <v>0</v>
          </cell>
          <cell r="CN3">
            <v>0</v>
          </cell>
          <cell r="CO3">
            <v>0</v>
          </cell>
          <cell r="CP3">
            <v>0</v>
          </cell>
          <cell r="CQ3">
            <v>3.85</v>
          </cell>
          <cell r="CR3">
            <v>0</v>
          </cell>
          <cell r="CS3">
            <v>1</v>
          </cell>
          <cell r="CT3">
            <v>0</v>
          </cell>
          <cell r="CU3">
            <v>0</v>
          </cell>
          <cell r="CV3">
            <v>6</v>
          </cell>
          <cell r="CW3">
            <v>6</v>
          </cell>
          <cell r="CX3" t="str">
            <v xml:space="preserve"> </v>
          </cell>
          <cell r="CY3">
            <v>1</v>
          </cell>
          <cell r="CZ3">
            <v>1</v>
          </cell>
          <cell r="DA3">
            <v>1</v>
          </cell>
          <cell r="DB3">
            <v>220</v>
          </cell>
          <cell r="DC3">
            <v>104</v>
          </cell>
          <cell r="DD3">
            <v>58</v>
          </cell>
          <cell r="DE3">
            <v>17</v>
          </cell>
          <cell r="DF3">
            <v>26</v>
          </cell>
          <cell r="DG3">
            <v>5</v>
          </cell>
          <cell r="DH3">
            <v>3</v>
          </cell>
          <cell r="DI3">
            <v>11</v>
          </cell>
        </row>
        <row r="4">
          <cell r="A4" t="str">
            <v>RS 840</v>
          </cell>
          <cell r="B4" t="str">
            <v>n.a</v>
          </cell>
          <cell r="C4" t="str">
            <v>N</v>
          </cell>
          <cell r="D4" t="str">
            <v>T</v>
          </cell>
          <cell r="E4" t="str">
            <v>Karonga - Chitimba River</v>
          </cell>
          <cell r="F4" t="str">
            <v>M01</v>
          </cell>
          <cell r="G4">
            <v>2</v>
          </cell>
          <cell r="H4">
            <v>77</v>
          </cell>
          <cell r="I4" t="str">
            <v>F</v>
          </cell>
          <cell r="J4" t="str">
            <v>KARONGA</v>
          </cell>
          <cell r="K4">
            <v>1</v>
          </cell>
          <cell r="L4" t="str">
            <v>Part of RS1</v>
          </cell>
          <cell r="W4">
            <v>79</v>
          </cell>
          <cell r="X4" t="str">
            <v>DS</v>
          </cell>
          <cell r="Y4">
            <v>150</v>
          </cell>
          <cell r="Z4" t="str">
            <v>SB</v>
          </cell>
          <cell r="AA4">
            <v>100</v>
          </cell>
          <cell r="AB4" t="str">
            <v>GR</v>
          </cell>
          <cell r="AC4">
            <v>12</v>
          </cell>
          <cell r="AD4" t="str">
            <v>VR</v>
          </cell>
          <cell r="AE4">
            <v>0</v>
          </cell>
          <cell r="AF4">
            <v>0</v>
          </cell>
          <cell r="AG4">
            <v>0</v>
          </cell>
          <cell r="AH4">
            <v>0</v>
          </cell>
          <cell r="AI4">
            <v>0</v>
          </cell>
          <cell r="AJ4">
            <v>0</v>
          </cell>
          <cell r="AK4">
            <v>0</v>
          </cell>
          <cell r="AL4">
            <v>0</v>
          </cell>
          <cell r="AM4">
            <v>1</v>
          </cell>
          <cell r="AN4" t="str">
            <v>never resealed</v>
          </cell>
          <cell r="BO4" t="str">
            <v>RS 840</v>
          </cell>
          <cell r="BP4">
            <v>77</v>
          </cell>
          <cell r="BQ4">
            <v>6.7</v>
          </cell>
          <cell r="BR4" t="str">
            <v>F</v>
          </cell>
          <cell r="BS4" t="str">
            <v>C</v>
          </cell>
          <cell r="BT4">
            <v>11</v>
          </cell>
          <cell r="BU4" t="str">
            <v>DS</v>
          </cell>
          <cell r="BV4" t="str">
            <v/>
          </cell>
          <cell r="BW4">
            <v>1</v>
          </cell>
          <cell r="BX4">
            <v>15</v>
          </cell>
          <cell r="BY4" t="str">
            <v xml:space="preserve"> </v>
          </cell>
          <cell r="BZ4">
            <v>1</v>
          </cell>
          <cell r="CA4">
            <v>12</v>
          </cell>
          <cell r="CB4">
            <v>1.177</v>
          </cell>
          <cell r="CC4">
            <v>5.36</v>
          </cell>
          <cell r="CD4">
            <v>40</v>
          </cell>
          <cell r="CE4">
            <v>30</v>
          </cell>
          <cell r="CF4">
            <v>15</v>
          </cell>
          <cell r="CG4">
            <v>25</v>
          </cell>
          <cell r="CH4">
            <v>15</v>
          </cell>
          <cell r="CI4">
            <v>100</v>
          </cell>
          <cell r="CJ4">
            <v>0.29850746268656719</v>
          </cell>
          <cell r="CK4">
            <v>10</v>
          </cell>
          <cell r="CL4">
            <v>15</v>
          </cell>
          <cell r="CM4">
            <v>0.31197474167623418</v>
          </cell>
          <cell r="CN4">
            <v>0.31197474167623418</v>
          </cell>
          <cell r="CO4">
            <v>0</v>
          </cell>
          <cell r="CP4">
            <v>0</v>
          </cell>
          <cell r="CQ4">
            <v>5.6719747416762347</v>
          </cell>
          <cell r="CR4">
            <v>0</v>
          </cell>
          <cell r="CS4">
            <v>1.1000000000000001</v>
          </cell>
          <cell r="CT4">
            <v>0.50000000000000044</v>
          </cell>
          <cell r="CU4">
            <v>0.20000000000000018</v>
          </cell>
          <cell r="CV4">
            <v>19</v>
          </cell>
          <cell r="CW4">
            <v>19</v>
          </cell>
          <cell r="CX4" t="str">
            <v xml:space="preserve"> </v>
          </cell>
          <cell r="CY4">
            <v>2.5</v>
          </cell>
          <cell r="CZ4">
            <v>1.8</v>
          </cell>
          <cell r="DA4">
            <v>1.3</v>
          </cell>
          <cell r="DB4">
            <v>220</v>
          </cell>
          <cell r="DC4">
            <v>104</v>
          </cell>
          <cell r="DD4">
            <v>58</v>
          </cell>
          <cell r="DE4">
            <v>17</v>
          </cell>
          <cell r="DF4">
            <v>26</v>
          </cell>
          <cell r="DG4">
            <v>5</v>
          </cell>
          <cell r="DH4">
            <v>3</v>
          </cell>
          <cell r="DI4">
            <v>11</v>
          </cell>
        </row>
        <row r="5">
          <cell r="A5" t="str">
            <v>RS 002</v>
          </cell>
          <cell r="B5" t="str">
            <v>2</v>
          </cell>
          <cell r="C5" t="str">
            <v>N</v>
          </cell>
          <cell r="D5" t="str">
            <v>T</v>
          </cell>
          <cell r="E5" t="str">
            <v>Chitimba River - Luzi River</v>
          </cell>
          <cell r="F5" t="str">
            <v>M01</v>
          </cell>
          <cell r="G5">
            <v>2</v>
          </cell>
          <cell r="H5">
            <v>52</v>
          </cell>
          <cell r="I5" t="str">
            <v>R</v>
          </cell>
          <cell r="J5" t="str">
            <v>MZIMBA</v>
          </cell>
          <cell r="K5">
            <v>2</v>
          </cell>
          <cell r="L5">
            <v>0</v>
          </cell>
          <cell r="W5">
            <v>75</v>
          </cell>
          <cell r="X5" t="str">
            <v>ST</v>
          </cell>
          <cell r="Y5">
            <v>150</v>
          </cell>
          <cell r="Z5" t="str">
            <v>GR</v>
          </cell>
          <cell r="AA5">
            <v>100</v>
          </cell>
          <cell r="AB5" t="str">
            <v>GR</v>
          </cell>
          <cell r="AC5">
            <v>12</v>
          </cell>
          <cell r="AD5" t="str">
            <v>VR</v>
          </cell>
          <cell r="AE5">
            <v>98</v>
          </cell>
          <cell r="AF5" t="str">
            <v>SR</v>
          </cell>
          <cell r="AG5" t="str">
            <v>ST</v>
          </cell>
          <cell r="AH5">
            <v>10</v>
          </cell>
          <cell r="AI5">
            <v>0</v>
          </cell>
          <cell r="AJ5">
            <v>0</v>
          </cell>
          <cell r="AK5">
            <v>0</v>
          </cell>
          <cell r="AL5">
            <v>0</v>
          </cell>
          <cell r="AM5">
            <v>4</v>
          </cell>
          <cell r="AN5" t="str">
            <v>To be resealed 1998</v>
          </cell>
          <cell r="BO5" t="str">
            <v>RS 002</v>
          </cell>
          <cell r="BP5">
            <v>52</v>
          </cell>
          <cell r="BQ5">
            <v>6</v>
          </cell>
          <cell r="BR5" t="str">
            <v>R</v>
          </cell>
          <cell r="BS5" t="str">
            <v>C</v>
          </cell>
          <cell r="BT5">
            <v>7</v>
          </cell>
          <cell r="BU5" t="str">
            <v>ST</v>
          </cell>
          <cell r="BV5" t="str">
            <v>ST</v>
          </cell>
          <cell r="BW5">
            <v>4</v>
          </cell>
          <cell r="BX5">
            <v>10</v>
          </cell>
          <cell r="BY5">
            <v>10</v>
          </cell>
          <cell r="BZ5">
            <v>1</v>
          </cell>
          <cell r="CA5">
            <v>12</v>
          </cell>
          <cell r="CB5">
            <v>1.085</v>
          </cell>
          <cell r="CC5">
            <v>4.6900000000000004</v>
          </cell>
          <cell r="CD5" t="str">
            <v>To be re-sealed 1998</v>
          </cell>
          <cell r="CE5">
            <v>0</v>
          </cell>
          <cell r="CF5">
            <v>0</v>
          </cell>
          <cell r="CG5">
            <v>0</v>
          </cell>
          <cell r="CH5">
            <v>0</v>
          </cell>
          <cell r="CI5">
            <v>0</v>
          </cell>
          <cell r="CJ5">
            <v>0</v>
          </cell>
          <cell r="CK5">
            <v>0</v>
          </cell>
          <cell r="CL5">
            <v>0</v>
          </cell>
          <cell r="CM5">
            <v>0</v>
          </cell>
          <cell r="CN5">
            <v>0</v>
          </cell>
          <cell r="CO5">
            <v>0</v>
          </cell>
          <cell r="CP5">
            <v>0</v>
          </cell>
          <cell r="CQ5">
            <v>0</v>
          </cell>
          <cell r="CR5">
            <v>0</v>
          </cell>
          <cell r="CS5">
            <v>1.3</v>
          </cell>
          <cell r="CT5">
            <v>0</v>
          </cell>
          <cell r="CU5">
            <v>0</v>
          </cell>
          <cell r="CV5">
            <v>0</v>
          </cell>
          <cell r="CW5">
            <v>0</v>
          </cell>
          <cell r="CX5" t="str">
            <v xml:space="preserve"> </v>
          </cell>
          <cell r="CY5">
            <v>2.5</v>
          </cell>
          <cell r="CZ5">
            <v>1.5</v>
          </cell>
          <cell r="DA5">
            <v>1.6</v>
          </cell>
          <cell r="DB5">
            <v>300</v>
          </cell>
          <cell r="DC5">
            <v>141</v>
          </cell>
          <cell r="DD5">
            <v>78</v>
          </cell>
          <cell r="DE5">
            <v>23</v>
          </cell>
          <cell r="DF5">
            <v>35</v>
          </cell>
          <cell r="DG5">
            <v>6</v>
          </cell>
          <cell r="DH5">
            <v>3</v>
          </cell>
          <cell r="DI5">
            <v>15</v>
          </cell>
        </row>
        <row r="6">
          <cell r="A6" t="str">
            <v>RS 003</v>
          </cell>
          <cell r="B6" t="str">
            <v>3</v>
          </cell>
          <cell r="C6" t="str">
            <v>N</v>
          </cell>
          <cell r="D6" t="str">
            <v>T</v>
          </cell>
          <cell r="E6" t="str">
            <v>Luzi River - Mzuzu  - Mtangatanga</v>
          </cell>
          <cell r="F6" t="str">
            <v>M01</v>
          </cell>
          <cell r="G6">
            <v>3</v>
          </cell>
          <cell r="H6">
            <v>107.5</v>
          </cell>
          <cell r="I6" t="str">
            <v>F</v>
          </cell>
          <cell r="J6" t="str">
            <v>RUMPHI &amp; MZIMBA</v>
          </cell>
          <cell r="K6">
            <v>3</v>
          </cell>
          <cell r="L6">
            <v>0</v>
          </cell>
          <cell r="W6">
            <v>86</v>
          </cell>
          <cell r="X6" t="str">
            <v>DS</v>
          </cell>
          <cell r="Y6">
            <v>150</v>
          </cell>
          <cell r="Z6" t="str">
            <v>SB</v>
          </cell>
          <cell r="AA6">
            <v>100</v>
          </cell>
          <cell r="AB6" t="str">
            <v>GR</v>
          </cell>
          <cell r="AC6">
            <v>13</v>
          </cell>
          <cell r="AD6" t="str">
            <v>VR</v>
          </cell>
          <cell r="AE6">
            <v>98</v>
          </cell>
          <cell r="AF6" t="str">
            <v>SR</v>
          </cell>
          <cell r="AG6" t="str">
            <v>ST</v>
          </cell>
          <cell r="AH6">
            <v>10</v>
          </cell>
          <cell r="AI6">
            <v>0</v>
          </cell>
          <cell r="AJ6">
            <v>0</v>
          </cell>
          <cell r="AK6">
            <v>0</v>
          </cell>
          <cell r="AL6">
            <v>0</v>
          </cell>
          <cell r="AM6">
            <v>4</v>
          </cell>
          <cell r="AN6" t="str">
            <v>To be resealed 1998</v>
          </cell>
          <cell r="BO6" t="str">
            <v>RS 003</v>
          </cell>
          <cell r="BP6">
            <v>107.5</v>
          </cell>
          <cell r="BQ6">
            <v>6.7</v>
          </cell>
          <cell r="BR6" t="str">
            <v>F</v>
          </cell>
          <cell r="BS6" t="str">
            <v>C</v>
          </cell>
          <cell r="BT6">
            <v>0</v>
          </cell>
          <cell r="BU6" t="str">
            <v>ST</v>
          </cell>
          <cell r="BV6" t="str">
            <v>DS</v>
          </cell>
          <cell r="BW6">
            <v>4</v>
          </cell>
          <cell r="BX6">
            <v>10</v>
          </cell>
          <cell r="BY6">
            <v>15</v>
          </cell>
          <cell r="BZ6">
            <v>1</v>
          </cell>
          <cell r="CA6">
            <v>13</v>
          </cell>
          <cell r="CB6">
            <v>1.3540000000000001</v>
          </cell>
          <cell r="CC6">
            <v>4.1399999999999997</v>
          </cell>
          <cell r="CD6" t="str">
            <v>To be re-sealed 1998</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1.3</v>
          </cell>
          <cell r="CT6">
            <v>0</v>
          </cell>
          <cell r="CU6">
            <v>0</v>
          </cell>
          <cell r="CV6">
            <v>0</v>
          </cell>
          <cell r="CW6">
            <v>0</v>
          </cell>
          <cell r="CX6">
            <v>0</v>
          </cell>
          <cell r="CY6">
            <v>2</v>
          </cell>
          <cell r="CZ6">
            <v>1.8</v>
          </cell>
          <cell r="DA6">
            <v>1</v>
          </cell>
          <cell r="DB6">
            <v>450</v>
          </cell>
          <cell r="DC6">
            <v>212</v>
          </cell>
          <cell r="DD6">
            <v>117</v>
          </cell>
          <cell r="DE6">
            <v>34</v>
          </cell>
          <cell r="DF6">
            <v>52</v>
          </cell>
          <cell r="DG6">
            <v>9</v>
          </cell>
          <cell r="DH6">
            <v>5</v>
          </cell>
          <cell r="DI6">
            <v>23</v>
          </cell>
        </row>
        <row r="7">
          <cell r="A7" t="str">
            <v>RS 004</v>
          </cell>
          <cell r="B7" t="str">
            <v>4</v>
          </cell>
          <cell r="C7" t="str">
            <v>N</v>
          </cell>
          <cell r="D7" t="str">
            <v>T</v>
          </cell>
          <cell r="E7" t="str">
            <v>Mtangatanga - Jenda</v>
          </cell>
          <cell r="F7" t="str">
            <v>M01</v>
          </cell>
          <cell r="G7">
            <v>4</v>
          </cell>
          <cell r="H7">
            <v>62.1</v>
          </cell>
          <cell r="I7" t="str">
            <v>R</v>
          </cell>
          <cell r="J7" t="str">
            <v>MZIMBA</v>
          </cell>
          <cell r="K7">
            <v>4</v>
          </cell>
          <cell r="L7">
            <v>0</v>
          </cell>
          <cell r="W7">
            <v>86</v>
          </cell>
          <cell r="X7" t="str">
            <v>DS</v>
          </cell>
          <cell r="Y7">
            <v>150</v>
          </cell>
          <cell r="Z7" t="str">
            <v>SB</v>
          </cell>
          <cell r="AA7">
            <v>100</v>
          </cell>
          <cell r="AB7" t="str">
            <v>GR</v>
          </cell>
          <cell r="AC7">
            <v>13</v>
          </cell>
          <cell r="AD7" t="str">
            <v>VR</v>
          </cell>
          <cell r="AE7">
            <v>0</v>
          </cell>
          <cell r="AF7">
            <v>0</v>
          </cell>
          <cell r="AG7">
            <v>0</v>
          </cell>
          <cell r="AH7">
            <v>0</v>
          </cell>
          <cell r="AI7">
            <v>0</v>
          </cell>
          <cell r="AJ7">
            <v>0</v>
          </cell>
          <cell r="AK7">
            <v>0</v>
          </cell>
          <cell r="AL7">
            <v>0</v>
          </cell>
          <cell r="AM7">
            <v>1</v>
          </cell>
          <cell r="AN7" t="str">
            <v>never resealed</v>
          </cell>
          <cell r="BO7" t="str">
            <v>RS 004</v>
          </cell>
          <cell r="BP7">
            <v>62.1</v>
          </cell>
          <cell r="BQ7">
            <v>6</v>
          </cell>
          <cell r="BR7" t="str">
            <v>R</v>
          </cell>
          <cell r="BS7" t="str">
            <v>C</v>
          </cell>
          <cell r="BT7">
            <v>0</v>
          </cell>
          <cell r="BU7" t="str">
            <v>DS</v>
          </cell>
          <cell r="BV7" t="str">
            <v/>
          </cell>
          <cell r="BW7">
            <v>1</v>
          </cell>
          <cell r="BX7">
            <v>15</v>
          </cell>
          <cell r="BY7" t="str">
            <v xml:space="preserve"> </v>
          </cell>
          <cell r="BZ7">
            <v>1</v>
          </cell>
          <cell r="CA7">
            <v>13</v>
          </cell>
          <cell r="CB7">
            <v>1.177</v>
          </cell>
          <cell r="CC7">
            <v>4.3</v>
          </cell>
          <cell r="CD7">
            <v>29</v>
          </cell>
          <cell r="CE7">
            <v>23</v>
          </cell>
          <cell r="CF7">
            <v>8</v>
          </cell>
          <cell r="CG7">
            <v>21</v>
          </cell>
          <cell r="CH7">
            <v>15</v>
          </cell>
          <cell r="CI7">
            <v>1.1000000000000001</v>
          </cell>
          <cell r="CJ7">
            <v>3.666666666666667E-3</v>
          </cell>
          <cell r="CK7">
            <v>8.0036666666666658</v>
          </cell>
          <cell r="CL7">
            <v>8</v>
          </cell>
          <cell r="CM7">
            <v>0.13434461538461537</v>
          </cell>
          <cell r="CN7">
            <v>0.13434461538461537</v>
          </cell>
          <cell r="CO7">
            <v>0</v>
          </cell>
          <cell r="CP7">
            <v>0</v>
          </cell>
          <cell r="CQ7">
            <v>4.4343446153846156</v>
          </cell>
          <cell r="CR7">
            <v>0</v>
          </cell>
          <cell r="CS7">
            <v>1.2</v>
          </cell>
          <cell r="CT7">
            <v>0.99999999999999978</v>
          </cell>
          <cell r="CU7">
            <v>0.39999999999999991</v>
          </cell>
          <cell r="CV7">
            <v>12</v>
          </cell>
          <cell r="CW7">
            <v>12</v>
          </cell>
          <cell r="CX7" t="str">
            <v xml:space="preserve"> </v>
          </cell>
          <cell r="CY7">
            <v>1.3</v>
          </cell>
          <cell r="CZ7">
            <v>1.5</v>
          </cell>
          <cell r="DA7">
            <v>1</v>
          </cell>
          <cell r="DB7">
            <v>300</v>
          </cell>
          <cell r="DC7">
            <v>141</v>
          </cell>
          <cell r="DD7">
            <v>78</v>
          </cell>
          <cell r="DE7">
            <v>23</v>
          </cell>
          <cell r="DF7">
            <v>35</v>
          </cell>
          <cell r="DG7">
            <v>6</v>
          </cell>
          <cell r="DH7">
            <v>3</v>
          </cell>
          <cell r="DI7">
            <v>15</v>
          </cell>
        </row>
        <row r="8">
          <cell r="A8" t="str">
            <v>RS 031</v>
          </cell>
          <cell r="B8">
            <v>31</v>
          </cell>
          <cell r="C8" t="str">
            <v>C</v>
          </cell>
          <cell r="D8" t="str">
            <v>T</v>
          </cell>
          <cell r="E8" t="str">
            <v>Jenda - Chimaliro Forest Camp</v>
          </cell>
          <cell r="F8" t="str">
            <v>M01</v>
          </cell>
          <cell r="G8">
            <v>5</v>
          </cell>
          <cell r="H8">
            <v>11.6</v>
          </cell>
          <cell r="I8" t="str">
            <v>F</v>
          </cell>
          <cell r="J8" t="str">
            <v>KASUNGU</v>
          </cell>
          <cell r="K8">
            <v>4</v>
          </cell>
          <cell r="L8">
            <v>0</v>
          </cell>
          <cell r="W8">
            <v>83</v>
          </cell>
          <cell r="X8" t="str">
            <v>DS</v>
          </cell>
          <cell r="Y8">
            <v>150</v>
          </cell>
          <cell r="Z8" t="str">
            <v>SB</v>
          </cell>
          <cell r="AA8">
            <v>100</v>
          </cell>
          <cell r="AB8" t="str">
            <v>GR</v>
          </cell>
          <cell r="AC8">
            <v>9</v>
          </cell>
          <cell r="AD8" t="str">
            <v>VR</v>
          </cell>
          <cell r="AE8">
            <v>0</v>
          </cell>
          <cell r="AF8">
            <v>0</v>
          </cell>
          <cell r="AG8">
            <v>0</v>
          </cell>
          <cell r="AH8">
            <v>0</v>
          </cell>
          <cell r="AI8">
            <v>0</v>
          </cell>
          <cell r="AJ8">
            <v>0</v>
          </cell>
          <cell r="AK8">
            <v>0</v>
          </cell>
          <cell r="AL8">
            <v>0</v>
          </cell>
          <cell r="AM8">
            <v>1</v>
          </cell>
          <cell r="AN8" t="str">
            <v>never resealed</v>
          </cell>
          <cell r="BO8" t="str">
            <v>RS 031</v>
          </cell>
          <cell r="BP8">
            <v>11.6</v>
          </cell>
          <cell r="BQ8">
            <v>6</v>
          </cell>
          <cell r="BR8" t="str">
            <v>F</v>
          </cell>
          <cell r="BS8" t="str">
            <v>C</v>
          </cell>
          <cell r="BT8">
            <v>0</v>
          </cell>
          <cell r="BU8" t="str">
            <v>DS</v>
          </cell>
          <cell r="BV8" t="str">
            <v/>
          </cell>
          <cell r="BW8">
            <v>1</v>
          </cell>
          <cell r="BX8">
            <v>15</v>
          </cell>
          <cell r="BY8" t="str">
            <v xml:space="preserve"> </v>
          </cell>
          <cell r="BZ8">
            <v>1</v>
          </cell>
          <cell r="CA8">
            <v>9</v>
          </cell>
          <cell r="CB8">
            <v>1.177</v>
          </cell>
          <cell r="CC8">
            <v>3.23</v>
          </cell>
          <cell r="CD8">
            <v>20</v>
          </cell>
          <cell r="CE8">
            <v>15</v>
          </cell>
          <cell r="CF8">
            <v>0</v>
          </cell>
          <cell r="CG8">
            <v>20</v>
          </cell>
          <cell r="CH8">
            <v>15</v>
          </cell>
          <cell r="CI8">
            <v>1.5</v>
          </cell>
          <cell r="CJ8">
            <v>5.000000000000001E-3</v>
          </cell>
          <cell r="CK8">
            <v>5.000000000000001E-3</v>
          </cell>
          <cell r="CL8">
            <v>0</v>
          </cell>
          <cell r="CM8">
            <v>1.9384615384615391E-3</v>
          </cell>
          <cell r="CN8">
            <v>1.9384615384615391E-3</v>
          </cell>
          <cell r="CO8">
            <v>0</v>
          </cell>
          <cell r="CP8">
            <v>0</v>
          </cell>
          <cell r="CQ8">
            <v>3.2319384615384616</v>
          </cell>
          <cell r="CR8">
            <v>0</v>
          </cell>
          <cell r="CS8">
            <v>1.1000000000000001</v>
          </cell>
          <cell r="CT8">
            <v>0.50000000000000044</v>
          </cell>
          <cell r="CU8">
            <v>0.20000000000000018</v>
          </cell>
          <cell r="CV8">
            <v>15</v>
          </cell>
          <cell r="CW8">
            <v>15</v>
          </cell>
          <cell r="CX8" t="str">
            <v xml:space="preserve"> </v>
          </cell>
          <cell r="CY8">
            <v>1.2</v>
          </cell>
          <cell r="CZ8">
            <v>1.5</v>
          </cell>
          <cell r="DA8">
            <v>1</v>
          </cell>
          <cell r="DB8">
            <v>600</v>
          </cell>
          <cell r="DC8">
            <v>282</v>
          </cell>
          <cell r="DD8">
            <v>156</v>
          </cell>
          <cell r="DE8">
            <v>45</v>
          </cell>
          <cell r="DF8">
            <v>69</v>
          </cell>
          <cell r="DG8">
            <v>12</v>
          </cell>
          <cell r="DH8">
            <v>6</v>
          </cell>
          <cell r="DI8">
            <v>30</v>
          </cell>
        </row>
        <row r="9">
          <cell r="A9" t="str">
            <v>RS 022</v>
          </cell>
          <cell r="B9">
            <v>22</v>
          </cell>
          <cell r="C9" t="str">
            <v>C</v>
          </cell>
          <cell r="D9" t="str">
            <v>T</v>
          </cell>
          <cell r="E9" t="str">
            <v>Chimaliro Forest Camp - Chatoloma</v>
          </cell>
          <cell r="F9" t="str">
            <v>M01</v>
          </cell>
          <cell r="G9">
            <v>7</v>
          </cell>
          <cell r="H9">
            <v>26.6</v>
          </cell>
          <cell r="I9" t="str">
            <v>R</v>
          </cell>
          <cell r="J9" t="str">
            <v>KASUNGU</v>
          </cell>
          <cell r="K9">
            <v>4</v>
          </cell>
          <cell r="L9">
            <v>0</v>
          </cell>
          <cell r="W9">
            <v>83</v>
          </cell>
          <cell r="X9" t="str">
            <v>DS</v>
          </cell>
          <cell r="Y9">
            <v>150</v>
          </cell>
          <cell r="Z9" t="str">
            <v>GR</v>
          </cell>
          <cell r="AA9">
            <v>100</v>
          </cell>
          <cell r="AB9" t="str">
            <v>GR</v>
          </cell>
          <cell r="AC9">
            <v>14</v>
          </cell>
          <cell r="AD9" t="str">
            <v>VR</v>
          </cell>
          <cell r="AE9">
            <v>0</v>
          </cell>
          <cell r="AF9">
            <v>0</v>
          </cell>
          <cell r="AG9">
            <v>0</v>
          </cell>
          <cell r="AH9">
            <v>0</v>
          </cell>
          <cell r="AI9">
            <v>0</v>
          </cell>
          <cell r="AJ9">
            <v>0</v>
          </cell>
          <cell r="AK9">
            <v>0</v>
          </cell>
          <cell r="AL9">
            <v>0</v>
          </cell>
          <cell r="AM9">
            <v>1</v>
          </cell>
          <cell r="AN9" t="str">
            <v>never resealed</v>
          </cell>
          <cell r="BO9" t="str">
            <v>RS 022</v>
          </cell>
          <cell r="BP9">
            <v>26.6</v>
          </cell>
          <cell r="BQ9">
            <v>6</v>
          </cell>
          <cell r="BR9" t="str">
            <v>R</v>
          </cell>
          <cell r="BS9" t="str">
            <v>C</v>
          </cell>
          <cell r="BT9">
            <v>0</v>
          </cell>
          <cell r="BU9" t="str">
            <v>DS</v>
          </cell>
          <cell r="BV9" t="str">
            <v/>
          </cell>
          <cell r="BW9">
            <v>1</v>
          </cell>
          <cell r="BX9">
            <v>15</v>
          </cell>
          <cell r="BY9" t="str">
            <v xml:space="preserve"> </v>
          </cell>
          <cell r="BZ9">
            <v>1</v>
          </cell>
          <cell r="CA9">
            <v>14</v>
          </cell>
          <cell r="CB9">
            <v>1.077</v>
          </cell>
          <cell r="CC9">
            <v>3.6480386194450714</v>
          </cell>
          <cell r="CD9">
            <v>12</v>
          </cell>
          <cell r="CE9">
            <v>10</v>
          </cell>
          <cell r="CF9">
            <v>0</v>
          </cell>
          <cell r="CG9">
            <v>12</v>
          </cell>
          <cell r="CH9">
            <v>10</v>
          </cell>
          <cell r="CI9">
            <v>1.2</v>
          </cell>
          <cell r="CJ9">
            <v>4.0000000000000001E-3</v>
          </cell>
          <cell r="CK9">
            <v>4.0000000000000001E-3</v>
          </cell>
          <cell r="CL9">
            <v>0</v>
          </cell>
          <cell r="CM9">
            <v>1.5507692307692308E-3</v>
          </cell>
          <cell r="CN9">
            <v>1.5507692307692308E-3</v>
          </cell>
          <cell r="CO9">
            <v>0</v>
          </cell>
          <cell r="CP9">
            <v>0</v>
          </cell>
          <cell r="CQ9">
            <v>3.6495893886758406</v>
          </cell>
          <cell r="CR9">
            <v>0</v>
          </cell>
          <cell r="CS9">
            <v>1.1000000000000001</v>
          </cell>
          <cell r="CT9">
            <v>0.50000000000000044</v>
          </cell>
          <cell r="CU9">
            <v>0.20000000000000018</v>
          </cell>
          <cell r="CV9">
            <v>15</v>
          </cell>
          <cell r="CW9">
            <v>15</v>
          </cell>
          <cell r="CX9" t="str">
            <v xml:space="preserve"> </v>
          </cell>
          <cell r="CY9">
            <v>1.1000000000000001</v>
          </cell>
          <cell r="CZ9">
            <v>1.5</v>
          </cell>
          <cell r="DA9">
            <v>1</v>
          </cell>
          <cell r="DB9">
            <v>600</v>
          </cell>
          <cell r="DC9">
            <v>282</v>
          </cell>
          <cell r="DD9">
            <v>156</v>
          </cell>
          <cell r="DE9">
            <v>45</v>
          </cell>
          <cell r="DF9">
            <v>69</v>
          </cell>
          <cell r="DG9">
            <v>12</v>
          </cell>
          <cell r="DH9">
            <v>6</v>
          </cell>
          <cell r="DI9">
            <v>30</v>
          </cell>
        </row>
        <row r="10">
          <cell r="A10" t="str">
            <v>RS 035</v>
          </cell>
          <cell r="B10">
            <v>35</v>
          </cell>
          <cell r="C10" t="str">
            <v>C</v>
          </cell>
          <cell r="D10" t="str">
            <v>T</v>
          </cell>
          <cell r="E10" t="str">
            <v>Chatoloma - Mphomwa</v>
          </cell>
          <cell r="F10" t="str">
            <v>M01</v>
          </cell>
          <cell r="G10">
            <v>8</v>
          </cell>
          <cell r="H10">
            <v>23</v>
          </cell>
          <cell r="I10" t="str">
            <v>F</v>
          </cell>
          <cell r="J10" t="str">
            <v>KASUNGU</v>
          </cell>
          <cell r="K10">
            <v>5</v>
          </cell>
          <cell r="L10">
            <v>0</v>
          </cell>
          <cell r="W10">
            <v>83</v>
          </cell>
          <cell r="X10" t="str">
            <v>DS</v>
          </cell>
          <cell r="Y10">
            <v>150</v>
          </cell>
          <cell r="Z10" t="str">
            <v>GR</v>
          </cell>
          <cell r="AA10">
            <v>100</v>
          </cell>
          <cell r="AB10" t="str">
            <v>GR</v>
          </cell>
          <cell r="AC10">
            <v>14</v>
          </cell>
          <cell r="AD10" t="str">
            <v>VR</v>
          </cell>
          <cell r="AE10">
            <v>0</v>
          </cell>
          <cell r="AF10">
            <v>0</v>
          </cell>
          <cell r="AG10">
            <v>0</v>
          </cell>
          <cell r="AH10">
            <v>0</v>
          </cell>
          <cell r="AI10">
            <v>0</v>
          </cell>
          <cell r="AJ10">
            <v>0</v>
          </cell>
          <cell r="AK10">
            <v>0</v>
          </cell>
          <cell r="AL10">
            <v>0</v>
          </cell>
          <cell r="AM10">
            <v>1</v>
          </cell>
          <cell r="AN10" t="str">
            <v>never resealed</v>
          </cell>
          <cell r="BO10" t="str">
            <v>RS 035</v>
          </cell>
          <cell r="BP10">
            <v>23</v>
          </cell>
          <cell r="BQ10">
            <v>6</v>
          </cell>
          <cell r="BR10" t="str">
            <v>F</v>
          </cell>
          <cell r="BS10" t="str">
            <v>C</v>
          </cell>
          <cell r="BT10">
            <v>0</v>
          </cell>
          <cell r="BU10" t="str">
            <v>DS</v>
          </cell>
          <cell r="BV10" t="str">
            <v/>
          </cell>
          <cell r="BW10">
            <v>1</v>
          </cell>
          <cell r="BX10">
            <v>15</v>
          </cell>
          <cell r="BY10" t="str">
            <v xml:space="preserve"> </v>
          </cell>
          <cell r="BZ10">
            <v>1</v>
          </cell>
          <cell r="CA10">
            <v>14</v>
          </cell>
          <cell r="CB10">
            <v>1.077</v>
          </cell>
          <cell r="CC10">
            <v>3.305719648093842</v>
          </cell>
          <cell r="CD10">
            <v>45</v>
          </cell>
          <cell r="CE10">
            <v>32</v>
          </cell>
          <cell r="CF10">
            <v>17</v>
          </cell>
          <cell r="CG10">
            <v>28</v>
          </cell>
          <cell r="CH10">
            <v>15</v>
          </cell>
          <cell r="CI10">
            <v>0.9</v>
          </cell>
          <cell r="CJ10">
            <v>3.0000000000000005E-3</v>
          </cell>
          <cell r="CK10">
            <v>10</v>
          </cell>
          <cell r="CL10">
            <v>17</v>
          </cell>
          <cell r="CM10">
            <v>0.21359461538461538</v>
          </cell>
          <cell r="CN10">
            <v>0.21359461538461538</v>
          </cell>
          <cell r="CO10">
            <v>0</v>
          </cell>
          <cell r="CP10">
            <v>0</v>
          </cell>
          <cell r="CQ10">
            <v>3.5193142634784573</v>
          </cell>
          <cell r="CR10">
            <v>0</v>
          </cell>
          <cell r="CS10">
            <v>1.2</v>
          </cell>
          <cell r="CT10">
            <v>0.99999999999999978</v>
          </cell>
          <cell r="CU10">
            <v>0.39999999999999991</v>
          </cell>
          <cell r="CV10">
            <v>15</v>
          </cell>
          <cell r="CW10">
            <v>15</v>
          </cell>
          <cell r="CX10" t="str">
            <v xml:space="preserve"> </v>
          </cell>
          <cell r="CY10">
            <v>1.5</v>
          </cell>
          <cell r="CZ10">
            <v>1.5</v>
          </cell>
          <cell r="DA10">
            <v>1</v>
          </cell>
          <cell r="DB10">
            <v>600</v>
          </cell>
          <cell r="DC10">
            <v>282</v>
          </cell>
          <cell r="DD10">
            <v>156</v>
          </cell>
          <cell r="DE10">
            <v>45</v>
          </cell>
          <cell r="DF10">
            <v>69</v>
          </cell>
          <cell r="DG10">
            <v>12</v>
          </cell>
          <cell r="DH10">
            <v>6</v>
          </cell>
          <cell r="DI10">
            <v>30</v>
          </cell>
        </row>
        <row r="11">
          <cell r="A11" t="str">
            <v>RS 026</v>
          </cell>
          <cell r="B11">
            <v>26</v>
          </cell>
          <cell r="C11" t="str">
            <v>C</v>
          </cell>
          <cell r="D11" t="str">
            <v>T</v>
          </cell>
          <cell r="E11" t="str">
            <v>Kasungu Boma - Bua River</v>
          </cell>
          <cell r="F11" t="str">
            <v>M01</v>
          </cell>
          <cell r="G11">
            <v>9</v>
          </cell>
          <cell r="H11">
            <v>31.6</v>
          </cell>
          <cell r="I11" t="str">
            <v>F</v>
          </cell>
          <cell r="J11" t="str">
            <v>KASUNGU</v>
          </cell>
          <cell r="K11">
            <v>5</v>
          </cell>
          <cell r="L11">
            <v>0</v>
          </cell>
          <cell r="W11">
            <v>80</v>
          </cell>
          <cell r="X11" t="str">
            <v>DS</v>
          </cell>
          <cell r="Y11">
            <v>150</v>
          </cell>
          <cell r="Z11" t="str">
            <v>GR</v>
          </cell>
          <cell r="AA11">
            <v>100</v>
          </cell>
          <cell r="AB11" t="str">
            <v>GR</v>
          </cell>
          <cell r="AC11">
            <v>14</v>
          </cell>
          <cell r="AD11" t="str">
            <v>VR</v>
          </cell>
          <cell r="AE11">
            <v>0</v>
          </cell>
          <cell r="AF11">
            <v>0</v>
          </cell>
          <cell r="AG11">
            <v>0</v>
          </cell>
          <cell r="AH11">
            <v>0</v>
          </cell>
          <cell r="AI11">
            <v>0</v>
          </cell>
          <cell r="AJ11">
            <v>0</v>
          </cell>
          <cell r="AK11">
            <v>0</v>
          </cell>
          <cell r="AL11">
            <v>0</v>
          </cell>
          <cell r="AM11">
            <v>1</v>
          </cell>
          <cell r="AN11" t="str">
            <v>never resealed</v>
          </cell>
          <cell r="BO11" t="str">
            <v>RS 026</v>
          </cell>
          <cell r="BP11">
            <v>31.6</v>
          </cell>
          <cell r="BQ11">
            <v>6</v>
          </cell>
          <cell r="BR11" t="str">
            <v>F</v>
          </cell>
          <cell r="BS11" t="str">
            <v>C</v>
          </cell>
          <cell r="BT11">
            <v>0</v>
          </cell>
          <cell r="BU11" t="str">
            <v>DS</v>
          </cell>
          <cell r="BV11" t="str">
            <v/>
          </cell>
          <cell r="BW11">
            <v>1</v>
          </cell>
          <cell r="BX11">
            <v>15</v>
          </cell>
          <cell r="BY11" t="str">
            <v xml:space="preserve"> </v>
          </cell>
          <cell r="BZ11">
            <v>1</v>
          </cell>
          <cell r="CA11">
            <v>14</v>
          </cell>
          <cell r="CB11">
            <v>1.077</v>
          </cell>
          <cell r="CC11">
            <v>4.4826839518657096</v>
          </cell>
          <cell r="CD11">
            <v>57</v>
          </cell>
          <cell r="CE11">
            <v>26</v>
          </cell>
          <cell r="CF11">
            <v>11</v>
          </cell>
          <cell r="CG11">
            <v>46</v>
          </cell>
          <cell r="CH11">
            <v>15</v>
          </cell>
          <cell r="CI11">
            <v>7.9</v>
          </cell>
          <cell r="CJ11">
            <v>2.6333333333333337E-2</v>
          </cell>
          <cell r="CK11">
            <v>10</v>
          </cell>
          <cell r="CL11">
            <v>11</v>
          </cell>
          <cell r="CM11">
            <v>0.18271512820512822</v>
          </cell>
          <cell r="CN11">
            <v>0.18271512820512822</v>
          </cell>
          <cell r="CO11">
            <v>0</v>
          </cell>
          <cell r="CP11">
            <v>0</v>
          </cell>
          <cell r="CQ11">
            <v>4.6653990800708378</v>
          </cell>
          <cell r="CR11">
            <v>0</v>
          </cell>
          <cell r="CS11">
            <v>2.5</v>
          </cell>
          <cell r="CT11">
            <v>10</v>
          </cell>
          <cell r="CU11">
            <v>4</v>
          </cell>
          <cell r="CV11">
            <v>18</v>
          </cell>
          <cell r="CW11">
            <v>18</v>
          </cell>
          <cell r="CX11" t="str">
            <v xml:space="preserve"> </v>
          </cell>
          <cell r="CY11">
            <v>2.1</v>
          </cell>
          <cell r="CZ11">
            <v>1.5</v>
          </cell>
          <cell r="DA11">
            <v>1</v>
          </cell>
          <cell r="DB11">
            <v>600</v>
          </cell>
          <cell r="DC11">
            <v>282</v>
          </cell>
          <cell r="DD11">
            <v>156</v>
          </cell>
          <cell r="DE11">
            <v>45</v>
          </cell>
          <cell r="DF11">
            <v>69</v>
          </cell>
          <cell r="DG11">
            <v>12</v>
          </cell>
          <cell r="DH11">
            <v>6</v>
          </cell>
          <cell r="DI11">
            <v>30</v>
          </cell>
        </row>
        <row r="12">
          <cell r="A12" t="str">
            <v>RS 011</v>
          </cell>
          <cell r="B12">
            <v>11</v>
          </cell>
          <cell r="C12" t="str">
            <v>C</v>
          </cell>
          <cell r="D12" t="str">
            <v>T</v>
          </cell>
          <cell r="E12" t="str">
            <v>Bua river - Madisi</v>
          </cell>
          <cell r="F12" t="str">
            <v>M01</v>
          </cell>
          <cell r="G12">
            <v>10</v>
          </cell>
          <cell r="H12">
            <v>17.100000000000001</v>
          </cell>
          <cell r="I12" t="str">
            <v>F</v>
          </cell>
          <cell r="J12" t="str">
            <v>DOWA</v>
          </cell>
          <cell r="K12">
            <v>5</v>
          </cell>
          <cell r="L12">
            <v>0</v>
          </cell>
          <cell r="W12">
            <v>80</v>
          </cell>
          <cell r="X12" t="str">
            <v>DS</v>
          </cell>
          <cell r="Y12">
            <v>150</v>
          </cell>
          <cell r="Z12" t="str">
            <v>GR</v>
          </cell>
          <cell r="AA12">
            <v>100</v>
          </cell>
          <cell r="AB12" t="str">
            <v>GR</v>
          </cell>
          <cell r="AC12">
            <v>14</v>
          </cell>
          <cell r="AD12" t="str">
            <v>VR</v>
          </cell>
          <cell r="AE12">
            <v>87</v>
          </cell>
          <cell r="AF12" t="str">
            <v>RC</v>
          </cell>
          <cell r="AG12" t="str">
            <v>ST</v>
          </cell>
          <cell r="AH12">
            <v>15</v>
          </cell>
          <cell r="AI12">
            <v>0</v>
          </cell>
          <cell r="AJ12">
            <v>0</v>
          </cell>
          <cell r="AK12">
            <v>0</v>
          </cell>
          <cell r="AL12">
            <v>0</v>
          </cell>
          <cell r="AM12">
            <v>1</v>
          </cell>
          <cell r="AN12" t="str">
            <v>5km reseal</v>
          </cell>
          <cell r="BO12" t="str">
            <v>RS 011</v>
          </cell>
          <cell r="BP12">
            <v>17.100000000000001</v>
          </cell>
          <cell r="BQ12">
            <v>6.7</v>
          </cell>
          <cell r="BR12" t="str">
            <v>F</v>
          </cell>
          <cell r="BS12" t="str">
            <v>C</v>
          </cell>
          <cell r="BT12">
            <v>0</v>
          </cell>
          <cell r="BU12" t="str">
            <v>ST</v>
          </cell>
          <cell r="BV12" t="str">
            <v/>
          </cell>
          <cell r="BW12">
            <v>1</v>
          </cell>
          <cell r="BX12">
            <v>10</v>
          </cell>
          <cell r="BY12" t="str">
            <v xml:space="preserve"> </v>
          </cell>
          <cell r="BZ12">
            <v>1</v>
          </cell>
          <cell r="CA12">
            <v>14</v>
          </cell>
          <cell r="CB12">
            <v>1.254</v>
          </cell>
          <cell r="CC12">
            <v>4.8099999999999996</v>
          </cell>
          <cell r="CD12">
            <v>64</v>
          </cell>
          <cell r="CE12">
            <v>41</v>
          </cell>
          <cell r="CF12">
            <v>26</v>
          </cell>
          <cell r="CG12">
            <v>38</v>
          </cell>
          <cell r="CH12">
            <v>15</v>
          </cell>
          <cell r="CI12">
            <v>13.6</v>
          </cell>
          <cell r="CJ12">
            <v>4.0597014925373133E-2</v>
          </cell>
          <cell r="CK12">
            <v>10</v>
          </cell>
          <cell r="CL12">
            <v>26</v>
          </cell>
          <cell r="CM12">
            <v>0.2873331802525832</v>
          </cell>
          <cell r="CN12">
            <v>0.2873331802525832</v>
          </cell>
          <cell r="CO12">
            <v>0</v>
          </cell>
          <cell r="CP12">
            <v>0</v>
          </cell>
          <cell r="CQ12">
            <v>5.0973331802525825</v>
          </cell>
          <cell r="CR12">
            <v>0</v>
          </cell>
          <cell r="CS12">
            <v>2.5</v>
          </cell>
          <cell r="CT12">
            <v>10</v>
          </cell>
          <cell r="CU12">
            <v>4</v>
          </cell>
          <cell r="CV12">
            <v>11</v>
          </cell>
          <cell r="CW12">
            <v>11</v>
          </cell>
          <cell r="CX12" t="str">
            <v xml:space="preserve"> </v>
          </cell>
          <cell r="CY12">
            <v>2</v>
          </cell>
          <cell r="CZ12">
            <v>2</v>
          </cell>
          <cell r="DA12">
            <v>1</v>
          </cell>
          <cell r="DB12">
            <v>600</v>
          </cell>
          <cell r="DC12">
            <v>282</v>
          </cell>
          <cell r="DD12">
            <v>156</v>
          </cell>
          <cell r="DE12">
            <v>45</v>
          </cell>
          <cell r="DF12">
            <v>69</v>
          </cell>
          <cell r="DG12">
            <v>12</v>
          </cell>
          <cell r="DH12">
            <v>6</v>
          </cell>
          <cell r="DI12">
            <v>30</v>
          </cell>
        </row>
        <row r="13">
          <cell r="A13" t="str">
            <v>RS 014</v>
          </cell>
          <cell r="B13">
            <v>14</v>
          </cell>
          <cell r="C13" t="str">
            <v>C</v>
          </cell>
          <cell r="D13" t="str">
            <v>T</v>
          </cell>
          <cell r="E13" t="str">
            <v>Madisi - Mponela</v>
          </cell>
          <cell r="F13" t="str">
            <v>M01</v>
          </cell>
          <cell r="G13">
            <v>11</v>
          </cell>
          <cell r="H13">
            <v>21</v>
          </cell>
          <cell r="I13" t="str">
            <v>F</v>
          </cell>
          <cell r="J13" t="str">
            <v>DOWA</v>
          </cell>
          <cell r="K13">
            <v>5</v>
          </cell>
          <cell r="L13">
            <v>0</v>
          </cell>
          <cell r="W13">
            <v>80</v>
          </cell>
          <cell r="X13" t="str">
            <v>DS</v>
          </cell>
          <cell r="Y13">
            <v>150</v>
          </cell>
          <cell r="Z13" t="str">
            <v>GR</v>
          </cell>
          <cell r="AA13">
            <v>100</v>
          </cell>
          <cell r="AB13" t="str">
            <v>GR</v>
          </cell>
          <cell r="AC13">
            <v>14</v>
          </cell>
          <cell r="AD13" t="str">
            <v>VR</v>
          </cell>
          <cell r="AE13">
            <v>87</v>
          </cell>
          <cell r="AF13" t="str">
            <v>RC</v>
          </cell>
          <cell r="AG13" t="str">
            <v>ST</v>
          </cell>
          <cell r="AH13">
            <v>15</v>
          </cell>
          <cell r="AI13">
            <v>0</v>
          </cell>
          <cell r="AJ13">
            <v>0</v>
          </cell>
          <cell r="AK13">
            <v>0</v>
          </cell>
          <cell r="AL13">
            <v>0</v>
          </cell>
          <cell r="AM13">
            <v>1</v>
          </cell>
          <cell r="AN13" t="str">
            <v>5km reseal</v>
          </cell>
          <cell r="BO13" t="str">
            <v>RS 014</v>
          </cell>
          <cell r="BP13">
            <v>21</v>
          </cell>
          <cell r="BQ13">
            <v>6.7</v>
          </cell>
          <cell r="BR13" t="str">
            <v>F</v>
          </cell>
          <cell r="BS13" t="str">
            <v>C</v>
          </cell>
          <cell r="BT13">
            <v>0</v>
          </cell>
          <cell r="BU13" t="str">
            <v>ST</v>
          </cell>
          <cell r="BV13" t="str">
            <v/>
          </cell>
          <cell r="BW13">
            <v>1</v>
          </cell>
          <cell r="BX13">
            <v>10</v>
          </cell>
          <cell r="BY13" t="str">
            <v xml:space="preserve"> </v>
          </cell>
          <cell r="BZ13">
            <v>1</v>
          </cell>
          <cell r="CA13">
            <v>14</v>
          </cell>
          <cell r="CB13">
            <v>1.254</v>
          </cell>
          <cell r="CC13">
            <v>6.474208051186352</v>
          </cell>
          <cell r="CD13">
            <v>32.5</v>
          </cell>
          <cell r="CE13">
            <v>13</v>
          </cell>
          <cell r="CF13">
            <v>0</v>
          </cell>
          <cell r="CG13">
            <v>32.5</v>
          </cell>
          <cell r="CH13">
            <v>13</v>
          </cell>
          <cell r="CI13">
            <v>5.9</v>
          </cell>
          <cell r="CJ13">
            <v>1.7611940298507465E-2</v>
          </cell>
          <cell r="CK13">
            <v>1.7611940298507465E-2</v>
          </cell>
          <cell r="CL13">
            <v>0</v>
          </cell>
          <cell r="CM13">
            <v>6.8280137772675099E-3</v>
          </cell>
          <cell r="CN13">
            <v>6.8280137772675099E-3</v>
          </cell>
          <cell r="CO13">
            <v>0</v>
          </cell>
          <cell r="CP13">
            <v>0</v>
          </cell>
          <cell r="CQ13">
            <v>6.4810360649636198</v>
          </cell>
          <cell r="CR13">
            <v>0</v>
          </cell>
          <cell r="CS13">
            <v>1.5</v>
          </cell>
          <cell r="CT13">
            <v>2.5</v>
          </cell>
          <cell r="CU13">
            <v>1</v>
          </cell>
          <cell r="CV13">
            <v>11</v>
          </cell>
          <cell r="CW13">
            <v>11</v>
          </cell>
          <cell r="CX13" t="str">
            <v xml:space="preserve"> </v>
          </cell>
          <cell r="CY13">
            <v>2</v>
          </cell>
          <cell r="CZ13">
            <v>1.8</v>
          </cell>
          <cell r="DA13">
            <v>1</v>
          </cell>
          <cell r="DB13">
            <v>600</v>
          </cell>
          <cell r="DC13">
            <v>282</v>
          </cell>
          <cell r="DD13">
            <v>156</v>
          </cell>
          <cell r="DE13">
            <v>45</v>
          </cell>
          <cell r="DF13">
            <v>69</v>
          </cell>
          <cell r="DG13">
            <v>12</v>
          </cell>
          <cell r="DH13">
            <v>6</v>
          </cell>
          <cell r="DI13">
            <v>30</v>
          </cell>
        </row>
        <row r="14">
          <cell r="A14" t="str">
            <v>RS 017</v>
          </cell>
          <cell r="B14">
            <v>17</v>
          </cell>
          <cell r="C14" t="str">
            <v>C</v>
          </cell>
          <cell r="D14" t="str">
            <v>T</v>
          </cell>
          <cell r="E14" t="str">
            <v>Mponela - Senga</v>
          </cell>
          <cell r="F14" t="str">
            <v>M01</v>
          </cell>
          <cell r="G14">
            <v>12</v>
          </cell>
          <cell r="H14">
            <v>17.2</v>
          </cell>
          <cell r="I14" t="str">
            <v>R</v>
          </cell>
          <cell r="J14" t="str">
            <v>DOWA</v>
          </cell>
          <cell r="K14" t="str">
            <v>5,6</v>
          </cell>
          <cell r="L14">
            <v>0</v>
          </cell>
          <cell r="W14">
            <v>80</v>
          </cell>
          <cell r="X14" t="str">
            <v>DS</v>
          </cell>
          <cell r="Y14">
            <v>100</v>
          </cell>
          <cell r="Z14" t="str">
            <v>GR</v>
          </cell>
          <cell r="AA14">
            <v>150</v>
          </cell>
          <cell r="AB14" t="str">
            <v>GR</v>
          </cell>
          <cell r="AC14">
            <v>14</v>
          </cell>
          <cell r="AD14" t="str">
            <v>VR</v>
          </cell>
          <cell r="AE14">
            <v>0</v>
          </cell>
          <cell r="AF14">
            <v>0</v>
          </cell>
          <cell r="AG14">
            <v>0</v>
          </cell>
          <cell r="AH14">
            <v>0</v>
          </cell>
          <cell r="AI14">
            <v>0</v>
          </cell>
          <cell r="AJ14">
            <v>0</v>
          </cell>
          <cell r="AK14">
            <v>0</v>
          </cell>
          <cell r="AL14">
            <v>0</v>
          </cell>
          <cell r="AM14">
            <v>1</v>
          </cell>
          <cell r="AN14" t="str">
            <v>never resealed</v>
          </cell>
          <cell r="BO14" t="str">
            <v>RS 017</v>
          </cell>
          <cell r="BP14">
            <v>17.2</v>
          </cell>
          <cell r="BQ14">
            <v>6</v>
          </cell>
          <cell r="BR14" t="str">
            <v>R</v>
          </cell>
          <cell r="BS14" t="str">
            <v>C</v>
          </cell>
          <cell r="BT14">
            <v>0</v>
          </cell>
          <cell r="BU14" t="str">
            <v>DS</v>
          </cell>
          <cell r="BV14" t="str">
            <v/>
          </cell>
          <cell r="BW14">
            <v>1</v>
          </cell>
          <cell r="BX14">
            <v>15</v>
          </cell>
          <cell r="BY14" t="str">
            <v xml:space="preserve"> </v>
          </cell>
          <cell r="BZ14">
            <v>1</v>
          </cell>
          <cell r="CA14">
            <v>14</v>
          </cell>
          <cell r="CB14">
            <v>1.5270000000000001</v>
          </cell>
          <cell r="CC14">
            <v>3.8169610948191601</v>
          </cell>
          <cell r="CD14">
            <v>43</v>
          </cell>
          <cell r="CE14">
            <v>30</v>
          </cell>
          <cell r="CF14">
            <v>15</v>
          </cell>
          <cell r="CG14">
            <v>28</v>
          </cell>
          <cell r="CH14">
            <v>15</v>
          </cell>
          <cell r="CI14">
            <v>10.4</v>
          </cell>
          <cell r="CJ14">
            <v>3.4666666666666665E-2</v>
          </cell>
          <cell r="CK14">
            <v>10</v>
          </cell>
          <cell r="CL14">
            <v>15</v>
          </cell>
          <cell r="CM14">
            <v>0.21232410256410256</v>
          </cell>
          <cell r="CN14">
            <v>0.21232410256410256</v>
          </cell>
          <cell r="CO14">
            <v>0</v>
          </cell>
          <cell r="CP14">
            <v>0</v>
          </cell>
          <cell r="CQ14">
            <v>4.0292851973832624</v>
          </cell>
          <cell r="CR14">
            <v>0</v>
          </cell>
          <cell r="CS14">
            <v>1.5</v>
          </cell>
          <cell r="CT14">
            <v>2.5</v>
          </cell>
          <cell r="CU14">
            <v>1</v>
          </cell>
          <cell r="CV14">
            <v>18</v>
          </cell>
          <cell r="CW14">
            <v>18</v>
          </cell>
          <cell r="CX14" t="str">
            <v xml:space="preserve"> </v>
          </cell>
          <cell r="CY14">
            <v>2.5</v>
          </cell>
          <cell r="CZ14">
            <v>2</v>
          </cell>
          <cell r="DA14">
            <v>1</v>
          </cell>
          <cell r="DB14">
            <v>400</v>
          </cell>
          <cell r="DC14">
            <v>188</v>
          </cell>
          <cell r="DD14">
            <v>104</v>
          </cell>
          <cell r="DE14">
            <v>30</v>
          </cell>
          <cell r="DF14">
            <v>46</v>
          </cell>
          <cell r="DG14">
            <v>8</v>
          </cell>
          <cell r="DH14">
            <v>4</v>
          </cell>
          <cell r="DI14">
            <v>20</v>
          </cell>
        </row>
        <row r="15">
          <cell r="A15" t="str">
            <v>RS 013</v>
          </cell>
          <cell r="B15">
            <v>13</v>
          </cell>
          <cell r="C15" t="str">
            <v>C</v>
          </cell>
          <cell r="D15" t="str">
            <v>T</v>
          </cell>
          <cell r="E15" t="str">
            <v>Senga - Othambwe</v>
          </cell>
          <cell r="F15" t="str">
            <v>M01</v>
          </cell>
          <cell r="G15">
            <v>13</v>
          </cell>
          <cell r="H15">
            <v>9.5</v>
          </cell>
          <cell r="I15" t="str">
            <v>F</v>
          </cell>
          <cell r="J15" t="str">
            <v>LILONGWE</v>
          </cell>
          <cell r="K15">
            <v>6</v>
          </cell>
          <cell r="L15">
            <v>0</v>
          </cell>
          <cell r="W15">
            <v>80</v>
          </cell>
          <cell r="X15" t="str">
            <v>DS</v>
          </cell>
          <cell r="Y15">
            <v>150</v>
          </cell>
          <cell r="Z15" t="str">
            <v>GR</v>
          </cell>
          <cell r="AA15">
            <v>100</v>
          </cell>
          <cell r="AB15" t="str">
            <v>GR</v>
          </cell>
          <cell r="AC15">
            <v>14</v>
          </cell>
          <cell r="AD15" t="str">
            <v>VR</v>
          </cell>
          <cell r="AE15">
            <v>87</v>
          </cell>
          <cell r="AF15" t="str">
            <v>RC</v>
          </cell>
          <cell r="AG15" t="str">
            <v>ST</v>
          </cell>
          <cell r="AH15">
            <v>15</v>
          </cell>
          <cell r="AI15">
            <v>0</v>
          </cell>
          <cell r="AJ15">
            <v>0</v>
          </cell>
          <cell r="AK15">
            <v>0</v>
          </cell>
          <cell r="AL15">
            <v>0</v>
          </cell>
          <cell r="AM15">
            <v>1</v>
          </cell>
          <cell r="AN15">
            <v>0</v>
          </cell>
          <cell r="BO15" t="str">
            <v>RS 013</v>
          </cell>
          <cell r="BP15">
            <v>9.5</v>
          </cell>
          <cell r="BQ15">
            <v>6</v>
          </cell>
          <cell r="BR15" t="str">
            <v>F</v>
          </cell>
          <cell r="BS15" t="str">
            <v>C</v>
          </cell>
          <cell r="BT15">
            <v>0</v>
          </cell>
          <cell r="BU15" t="str">
            <v>ST</v>
          </cell>
          <cell r="BV15" t="str">
            <v/>
          </cell>
          <cell r="BW15">
            <v>1</v>
          </cell>
          <cell r="BX15">
            <v>10</v>
          </cell>
          <cell r="BY15" t="str">
            <v xml:space="preserve"> </v>
          </cell>
          <cell r="BZ15">
            <v>1</v>
          </cell>
          <cell r="CA15">
            <v>14</v>
          </cell>
          <cell r="CB15">
            <v>1.254</v>
          </cell>
          <cell r="CC15">
            <v>4.34</v>
          </cell>
          <cell r="CD15">
            <v>75</v>
          </cell>
          <cell r="CE15">
            <v>45</v>
          </cell>
          <cell r="CF15">
            <v>30</v>
          </cell>
          <cell r="CG15">
            <v>45</v>
          </cell>
          <cell r="CH15">
            <v>15</v>
          </cell>
          <cell r="CI15">
            <v>6.2</v>
          </cell>
          <cell r="CJ15">
            <v>2.066666666666667E-2</v>
          </cell>
          <cell r="CK15">
            <v>10</v>
          </cell>
          <cell r="CL15">
            <v>30</v>
          </cell>
          <cell r="CM15">
            <v>0.30626717948717946</v>
          </cell>
          <cell r="CN15">
            <v>0.30626717948717946</v>
          </cell>
          <cell r="CO15">
            <v>0</v>
          </cell>
          <cell r="CP15">
            <v>0</v>
          </cell>
          <cell r="CQ15">
            <v>4.6462671794871797</v>
          </cell>
          <cell r="CR15">
            <v>0</v>
          </cell>
          <cell r="CS15">
            <v>1</v>
          </cell>
          <cell r="CT15">
            <v>0</v>
          </cell>
          <cell r="CU15">
            <v>0</v>
          </cell>
          <cell r="CV15">
            <v>11</v>
          </cell>
          <cell r="CW15">
            <v>11</v>
          </cell>
          <cell r="CX15" t="str">
            <v xml:space="preserve"> </v>
          </cell>
          <cell r="CY15">
            <v>2</v>
          </cell>
          <cell r="CZ15">
            <v>1.8</v>
          </cell>
          <cell r="DA15">
            <v>1</v>
          </cell>
          <cell r="DB15">
            <v>400</v>
          </cell>
          <cell r="DC15">
            <v>188</v>
          </cell>
          <cell r="DD15">
            <v>104</v>
          </cell>
          <cell r="DE15">
            <v>30</v>
          </cell>
          <cell r="DF15">
            <v>46</v>
          </cell>
          <cell r="DG15">
            <v>8</v>
          </cell>
          <cell r="DH15">
            <v>4</v>
          </cell>
          <cell r="DI15">
            <v>20</v>
          </cell>
        </row>
        <row r="16">
          <cell r="A16" t="str">
            <v>RS 024</v>
          </cell>
          <cell r="B16">
            <v>24</v>
          </cell>
          <cell r="C16" t="str">
            <v>C</v>
          </cell>
          <cell r="D16" t="str">
            <v>T</v>
          </cell>
          <cell r="E16" t="str">
            <v>Othambwe - Lumbadzi River Bridge</v>
          </cell>
          <cell r="F16" t="str">
            <v>M01</v>
          </cell>
          <cell r="G16">
            <v>14</v>
          </cell>
          <cell r="H16">
            <v>5.7</v>
          </cell>
          <cell r="I16" t="str">
            <v>F</v>
          </cell>
          <cell r="J16" t="str">
            <v>LILONGWE</v>
          </cell>
          <cell r="K16">
            <v>6</v>
          </cell>
          <cell r="L16">
            <v>0</v>
          </cell>
          <cell r="W16">
            <v>80</v>
          </cell>
          <cell r="X16" t="str">
            <v>DS</v>
          </cell>
          <cell r="Y16">
            <v>150</v>
          </cell>
          <cell r="Z16" t="str">
            <v>GR</v>
          </cell>
          <cell r="AA16">
            <v>100</v>
          </cell>
          <cell r="AB16" t="str">
            <v>GR</v>
          </cell>
          <cell r="AC16">
            <v>14</v>
          </cell>
          <cell r="AD16" t="str">
            <v>VR</v>
          </cell>
          <cell r="AE16">
            <v>87</v>
          </cell>
          <cell r="AF16" t="str">
            <v>RC</v>
          </cell>
          <cell r="AG16" t="str">
            <v>ST</v>
          </cell>
          <cell r="AH16">
            <v>15</v>
          </cell>
          <cell r="AI16">
            <v>0</v>
          </cell>
          <cell r="AJ16">
            <v>0</v>
          </cell>
          <cell r="AK16">
            <v>0</v>
          </cell>
          <cell r="AL16">
            <v>0</v>
          </cell>
          <cell r="AM16">
            <v>1</v>
          </cell>
          <cell r="AN16">
            <v>0</v>
          </cell>
          <cell r="BO16" t="str">
            <v>RS 024</v>
          </cell>
          <cell r="BP16">
            <v>5.7</v>
          </cell>
          <cell r="BQ16">
            <v>6</v>
          </cell>
          <cell r="BR16" t="str">
            <v>F</v>
          </cell>
          <cell r="BS16" t="str">
            <v>C</v>
          </cell>
          <cell r="BT16">
            <v>0</v>
          </cell>
          <cell r="BU16" t="str">
            <v>ST</v>
          </cell>
          <cell r="BV16" t="str">
            <v/>
          </cell>
          <cell r="BW16">
            <v>1</v>
          </cell>
          <cell r="BX16">
            <v>10</v>
          </cell>
          <cell r="BY16" t="str">
            <v xml:space="preserve"> </v>
          </cell>
          <cell r="BZ16">
            <v>1</v>
          </cell>
          <cell r="CA16">
            <v>14</v>
          </cell>
          <cell r="CB16">
            <v>1.254</v>
          </cell>
          <cell r="CC16">
            <v>4</v>
          </cell>
          <cell r="CD16">
            <v>75</v>
          </cell>
          <cell r="CE16">
            <v>45</v>
          </cell>
          <cell r="CF16">
            <v>30</v>
          </cell>
          <cell r="CG16">
            <v>45</v>
          </cell>
          <cell r="CH16">
            <v>15</v>
          </cell>
          <cell r="CI16">
            <v>6.2</v>
          </cell>
          <cell r="CJ16">
            <v>2.066666666666667E-2</v>
          </cell>
          <cell r="CK16">
            <v>10</v>
          </cell>
          <cell r="CL16">
            <v>30</v>
          </cell>
          <cell r="CM16">
            <v>0.30626717948717946</v>
          </cell>
          <cell r="CN16">
            <v>0.30626717948717946</v>
          </cell>
          <cell r="CO16">
            <v>0</v>
          </cell>
          <cell r="CP16">
            <v>0</v>
          </cell>
          <cell r="CQ16">
            <v>4.3062671794871799</v>
          </cell>
          <cell r="CR16">
            <v>0</v>
          </cell>
          <cell r="CS16">
            <v>1</v>
          </cell>
          <cell r="CT16">
            <v>0</v>
          </cell>
          <cell r="CU16">
            <v>0</v>
          </cell>
          <cell r="CV16">
            <v>11</v>
          </cell>
          <cell r="CW16">
            <v>11</v>
          </cell>
          <cell r="CX16" t="str">
            <v xml:space="preserve"> </v>
          </cell>
          <cell r="CY16">
            <v>2</v>
          </cell>
          <cell r="CZ16">
            <v>1.8</v>
          </cell>
          <cell r="DA16">
            <v>1</v>
          </cell>
          <cell r="DB16">
            <v>500</v>
          </cell>
          <cell r="DC16">
            <v>235</v>
          </cell>
          <cell r="DD16">
            <v>130</v>
          </cell>
          <cell r="DE16">
            <v>38</v>
          </cell>
          <cell r="DF16">
            <v>58</v>
          </cell>
          <cell r="DG16">
            <v>10</v>
          </cell>
          <cell r="DH16">
            <v>5</v>
          </cell>
          <cell r="DI16">
            <v>25</v>
          </cell>
        </row>
        <row r="17">
          <cell r="A17" t="str">
            <v>RS 020</v>
          </cell>
          <cell r="B17">
            <v>20</v>
          </cell>
          <cell r="C17" t="str">
            <v>C</v>
          </cell>
          <cell r="D17" t="str">
            <v>T</v>
          </cell>
          <cell r="E17" t="str">
            <v>Lumbadzi River Bridge -  Chitsame</v>
          </cell>
          <cell r="F17" t="str">
            <v>M01</v>
          </cell>
          <cell r="G17">
            <v>15</v>
          </cell>
          <cell r="H17">
            <v>33</v>
          </cell>
          <cell r="I17" t="str">
            <v>F</v>
          </cell>
          <cell r="J17" t="str">
            <v>LILONGWE</v>
          </cell>
          <cell r="K17">
            <v>6</v>
          </cell>
          <cell r="L17">
            <v>0</v>
          </cell>
          <cell r="W17">
            <v>71</v>
          </cell>
          <cell r="X17" t="str">
            <v>DS</v>
          </cell>
          <cell r="Y17">
            <v>150</v>
          </cell>
          <cell r="Z17" t="str">
            <v>GR</v>
          </cell>
          <cell r="AA17">
            <v>100</v>
          </cell>
          <cell r="AB17" t="str">
            <v>CG</v>
          </cell>
          <cell r="AC17">
            <v>14</v>
          </cell>
          <cell r="AD17" t="str">
            <v>VR</v>
          </cell>
          <cell r="AE17">
            <v>87</v>
          </cell>
          <cell r="AF17" t="str">
            <v>AO</v>
          </cell>
          <cell r="AG17" t="str">
            <v>AC</v>
          </cell>
          <cell r="AH17">
            <v>40</v>
          </cell>
          <cell r="AI17">
            <v>0</v>
          </cell>
          <cell r="AJ17">
            <v>0</v>
          </cell>
          <cell r="AK17">
            <v>0</v>
          </cell>
          <cell r="AL17">
            <v>0</v>
          </cell>
          <cell r="AM17">
            <v>6</v>
          </cell>
          <cell r="AN17">
            <v>0</v>
          </cell>
          <cell r="BO17" t="str">
            <v>RS 020</v>
          </cell>
          <cell r="BP17">
            <v>33</v>
          </cell>
          <cell r="BQ17">
            <v>6.7</v>
          </cell>
          <cell r="BR17" t="str">
            <v>F</v>
          </cell>
          <cell r="BS17" t="str">
            <v>C</v>
          </cell>
          <cell r="BT17">
            <v>0</v>
          </cell>
          <cell r="BU17" t="str">
            <v>AC</v>
          </cell>
          <cell r="BV17" t="str">
            <v>DS</v>
          </cell>
          <cell r="BW17">
            <v>6</v>
          </cell>
          <cell r="BX17">
            <v>40</v>
          </cell>
          <cell r="BY17">
            <v>15</v>
          </cell>
          <cell r="BZ17">
            <v>1</v>
          </cell>
          <cell r="CA17">
            <v>14</v>
          </cell>
          <cell r="CB17">
            <v>1.629</v>
          </cell>
          <cell r="CC17">
            <v>2.0467220474540122</v>
          </cell>
          <cell r="CD17">
            <v>28</v>
          </cell>
          <cell r="CE17">
            <v>6</v>
          </cell>
          <cell r="CF17">
            <v>0</v>
          </cell>
          <cell r="CG17">
            <v>28</v>
          </cell>
          <cell r="CH17">
            <v>6</v>
          </cell>
          <cell r="CI17">
            <v>1</v>
          </cell>
          <cell r="CJ17">
            <v>2.9850746268656717E-3</v>
          </cell>
          <cell r="CK17">
            <v>2.9850746268656717E-3</v>
          </cell>
          <cell r="CL17">
            <v>0</v>
          </cell>
          <cell r="CM17">
            <v>1.1572904707233065E-3</v>
          </cell>
          <cell r="CN17">
            <v>1.1572904707233065E-3</v>
          </cell>
          <cell r="CO17">
            <v>0</v>
          </cell>
          <cell r="CP17">
            <v>0</v>
          </cell>
          <cell r="CQ17">
            <v>2.0478793379247353</v>
          </cell>
          <cell r="CR17">
            <v>0</v>
          </cell>
          <cell r="CS17">
            <v>1</v>
          </cell>
          <cell r="CT17">
            <v>0</v>
          </cell>
          <cell r="CU17">
            <v>0</v>
          </cell>
          <cell r="CV17">
            <v>11</v>
          </cell>
          <cell r="CW17">
            <v>27</v>
          </cell>
          <cell r="CX17">
            <v>54</v>
          </cell>
          <cell r="CY17">
            <v>1.5</v>
          </cell>
          <cell r="CZ17">
            <v>2</v>
          </cell>
          <cell r="DA17">
            <v>1.2</v>
          </cell>
          <cell r="DB17">
            <v>575</v>
          </cell>
          <cell r="DC17">
            <v>271</v>
          </cell>
          <cell r="DD17">
            <v>150</v>
          </cell>
          <cell r="DE17">
            <v>44</v>
          </cell>
          <cell r="DF17">
            <v>67</v>
          </cell>
          <cell r="DG17">
            <v>12</v>
          </cell>
          <cell r="DH17">
            <v>6</v>
          </cell>
          <cell r="DI17">
            <v>29</v>
          </cell>
        </row>
        <row r="18">
          <cell r="A18" t="str">
            <v>RS 028</v>
          </cell>
          <cell r="B18">
            <v>28</v>
          </cell>
          <cell r="C18" t="str">
            <v>C</v>
          </cell>
          <cell r="D18" t="str">
            <v>T</v>
          </cell>
          <cell r="E18" t="str">
            <v>Chitsime - Kamchere</v>
          </cell>
          <cell r="F18" t="str">
            <v>M01</v>
          </cell>
          <cell r="G18">
            <v>16</v>
          </cell>
          <cell r="H18">
            <v>8.8000000000000007</v>
          </cell>
          <cell r="I18" t="str">
            <v>F</v>
          </cell>
          <cell r="J18" t="str">
            <v>LILONGWE</v>
          </cell>
          <cell r="K18">
            <v>6</v>
          </cell>
          <cell r="L18">
            <v>0</v>
          </cell>
          <cell r="W18">
            <v>71</v>
          </cell>
          <cell r="X18" t="str">
            <v>AC</v>
          </cell>
          <cell r="Y18">
            <v>125</v>
          </cell>
          <cell r="Z18" t="str">
            <v>SB</v>
          </cell>
          <cell r="AA18">
            <v>100</v>
          </cell>
          <cell r="AB18" t="str">
            <v>GR</v>
          </cell>
          <cell r="AC18">
            <v>4</v>
          </cell>
          <cell r="AD18" t="str">
            <v>VR</v>
          </cell>
          <cell r="AE18">
            <v>87</v>
          </cell>
          <cell r="AF18" t="str">
            <v>AO</v>
          </cell>
          <cell r="AG18" t="str">
            <v>AC</v>
          </cell>
          <cell r="AH18">
            <v>40</v>
          </cell>
          <cell r="AI18">
            <v>0</v>
          </cell>
          <cell r="AJ18">
            <v>0</v>
          </cell>
          <cell r="AK18">
            <v>0</v>
          </cell>
          <cell r="AL18">
            <v>0</v>
          </cell>
          <cell r="AM18">
            <v>6</v>
          </cell>
          <cell r="AN18">
            <v>0</v>
          </cell>
          <cell r="BO18" t="str">
            <v>RS 028</v>
          </cell>
          <cell r="BP18">
            <v>8.8000000000000007</v>
          </cell>
          <cell r="BQ18">
            <v>6.7</v>
          </cell>
          <cell r="BR18" t="str">
            <v>F</v>
          </cell>
          <cell r="BS18" t="str">
            <v>C</v>
          </cell>
          <cell r="BT18">
            <v>0</v>
          </cell>
          <cell r="BU18" t="str">
            <v>AC</v>
          </cell>
          <cell r="BV18" t="str">
            <v>AC</v>
          </cell>
          <cell r="BW18">
            <v>6</v>
          </cell>
          <cell r="BX18">
            <v>40</v>
          </cell>
          <cell r="BY18">
            <v>40</v>
          </cell>
          <cell r="BZ18">
            <v>1</v>
          </cell>
          <cell r="CA18">
            <v>4</v>
          </cell>
          <cell r="CB18">
            <v>2.1040000000000001</v>
          </cell>
          <cell r="CC18">
            <v>2.8208711632453571</v>
          </cell>
          <cell r="CD18">
            <v>80</v>
          </cell>
          <cell r="CE18">
            <v>40</v>
          </cell>
          <cell r="CF18">
            <v>25</v>
          </cell>
          <cell r="CG18">
            <v>55</v>
          </cell>
          <cell r="CH18">
            <v>15</v>
          </cell>
          <cell r="CI18">
            <v>1.6</v>
          </cell>
          <cell r="CJ18">
            <v>4.7761194029850755E-3</v>
          </cell>
          <cell r="CK18">
            <v>10</v>
          </cell>
          <cell r="CL18">
            <v>25</v>
          </cell>
          <cell r="CM18">
            <v>0.26718851894374285</v>
          </cell>
          <cell r="CN18">
            <v>0.26718851894374285</v>
          </cell>
          <cell r="CO18">
            <v>0</v>
          </cell>
          <cell r="CP18">
            <v>0</v>
          </cell>
          <cell r="CQ18">
            <v>3.0880596821891002</v>
          </cell>
          <cell r="CR18">
            <v>0</v>
          </cell>
          <cell r="CS18">
            <v>1</v>
          </cell>
          <cell r="CT18">
            <v>0</v>
          </cell>
          <cell r="CU18">
            <v>0</v>
          </cell>
          <cell r="CV18">
            <v>11</v>
          </cell>
          <cell r="CW18">
            <v>27</v>
          </cell>
          <cell r="CX18">
            <v>54</v>
          </cell>
          <cell r="CY18">
            <v>1.5</v>
          </cell>
          <cell r="CZ18">
            <v>2</v>
          </cell>
          <cell r="DA18">
            <v>2</v>
          </cell>
          <cell r="DB18">
            <v>1000</v>
          </cell>
          <cell r="DC18">
            <v>470</v>
          </cell>
          <cell r="DD18">
            <v>260</v>
          </cell>
          <cell r="DE18">
            <v>75</v>
          </cell>
          <cell r="DF18">
            <v>115</v>
          </cell>
          <cell r="DG18">
            <v>20</v>
          </cell>
          <cell r="DH18">
            <v>10</v>
          </cell>
          <cell r="DI18">
            <v>50</v>
          </cell>
        </row>
        <row r="19">
          <cell r="A19" t="str">
            <v>RS 012</v>
          </cell>
          <cell r="B19">
            <v>12</v>
          </cell>
          <cell r="C19" t="str">
            <v>C</v>
          </cell>
          <cell r="D19" t="str">
            <v>T</v>
          </cell>
          <cell r="E19" t="str">
            <v>Kamchere - Kalumba T/Off</v>
          </cell>
          <cell r="F19" t="str">
            <v>M01</v>
          </cell>
          <cell r="G19">
            <v>17</v>
          </cell>
          <cell r="H19">
            <v>13.4</v>
          </cell>
          <cell r="I19" t="str">
            <v>F</v>
          </cell>
          <cell r="J19" t="str">
            <v>LILONGWE</v>
          </cell>
          <cell r="K19">
            <v>6</v>
          </cell>
          <cell r="L19">
            <v>0</v>
          </cell>
          <cell r="W19">
            <v>71</v>
          </cell>
          <cell r="X19" t="str">
            <v>DS</v>
          </cell>
          <cell r="Y19">
            <v>125</v>
          </cell>
          <cell r="Z19" t="str">
            <v>SB</v>
          </cell>
          <cell r="AA19">
            <v>100</v>
          </cell>
          <cell r="AB19" t="str">
            <v>GR</v>
          </cell>
          <cell r="AC19">
            <v>4</v>
          </cell>
          <cell r="AD19" t="str">
            <v>VR</v>
          </cell>
          <cell r="AE19">
            <v>81</v>
          </cell>
          <cell r="AF19" t="str">
            <v>AO</v>
          </cell>
          <cell r="AG19" t="str">
            <v>AC</v>
          </cell>
          <cell r="AH19">
            <v>40</v>
          </cell>
          <cell r="AI19">
            <v>87</v>
          </cell>
          <cell r="AJ19" t="str">
            <v>AO</v>
          </cell>
          <cell r="AK19" t="str">
            <v>AC</v>
          </cell>
          <cell r="AL19">
            <v>40</v>
          </cell>
          <cell r="AM19">
            <v>6</v>
          </cell>
          <cell r="AN19" t="str">
            <v>spot AO</v>
          </cell>
          <cell r="BO19" t="str">
            <v>RS 012</v>
          </cell>
          <cell r="BP19">
            <v>13.4</v>
          </cell>
          <cell r="BQ19">
            <v>6.7</v>
          </cell>
          <cell r="BR19" t="str">
            <v>F</v>
          </cell>
          <cell r="BS19" t="str">
            <v>C</v>
          </cell>
          <cell r="BT19">
            <v>0</v>
          </cell>
          <cell r="BU19" t="str">
            <v>AC</v>
          </cell>
          <cell r="BV19" t="str">
            <v>AO</v>
          </cell>
          <cell r="BW19">
            <v>6</v>
          </cell>
          <cell r="BX19">
            <v>40</v>
          </cell>
          <cell r="BY19">
            <v>40</v>
          </cell>
          <cell r="BZ19">
            <v>1</v>
          </cell>
          <cell r="CA19">
            <v>4</v>
          </cell>
          <cell r="CB19">
            <v>1.7290000000000001</v>
          </cell>
          <cell r="CC19">
            <v>2.7216531769305963</v>
          </cell>
          <cell r="CD19">
            <v>70</v>
          </cell>
          <cell r="CE19">
            <v>35</v>
          </cell>
          <cell r="CF19">
            <v>20</v>
          </cell>
          <cell r="CG19">
            <v>50</v>
          </cell>
          <cell r="CH19">
            <v>15</v>
          </cell>
          <cell r="CI19">
            <v>2</v>
          </cell>
          <cell r="CJ19">
            <v>5.9701492537313433E-3</v>
          </cell>
          <cell r="CK19">
            <v>10</v>
          </cell>
          <cell r="CL19">
            <v>20</v>
          </cell>
          <cell r="CM19">
            <v>0.23456257175660158</v>
          </cell>
          <cell r="CN19">
            <v>0.23456257175660158</v>
          </cell>
          <cell r="CO19">
            <v>0</v>
          </cell>
          <cell r="CP19">
            <v>0</v>
          </cell>
          <cell r="CQ19">
            <v>2.9562157486871978</v>
          </cell>
          <cell r="CR19">
            <v>0</v>
          </cell>
          <cell r="CS19">
            <v>1</v>
          </cell>
          <cell r="CT19">
            <v>0</v>
          </cell>
          <cell r="CU19">
            <v>0</v>
          </cell>
          <cell r="CV19">
            <v>11</v>
          </cell>
          <cell r="CW19">
            <v>27</v>
          </cell>
          <cell r="CX19">
            <v>54</v>
          </cell>
          <cell r="CY19">
            <v>1.5</v>
          </cell>
          <cell r="CZ19">
            <v>1.8</v>
          </cell>
          <cell r="DA19">
            <v>1.8</v>
          </cell>
          <cell r="DB19">
            <v>600</v>
          </cell>
          <cell r="DC19">
            <v>282</v>
          </cell>
          <cell r="DD19">
            <v>156</v>
          </cell>
          <cell r="DE19">
            <v>45</v>
          </cell>
          <cell r="DF19">
            <v>69</v>
          </cell>
          <cell r="DG19">
            <v>12</v>
          </cell>
          <cell r="DH19">
            <v>6</v>
          </cell>
          <cell r="DI19">
            <v>30</v>
          </cell>
        </row>
        <row r="20">
          <cell r="A20" t="str">
            <v>RS 037</v>
          </cell>
          <cell r="B20">
            <v>37</v>
          </cell>
          <cell r="C20" t="str">
            <v>C</v>
          </cell>
          <cell r="D20" t="str">
            <v>T</v>
          </cell>
          <cell r="E20" t="str">
            <v>Kalumba T/Off - Diamphwe River Bridge</v>
          </cell>
          <cell r="F20" t="str">
            <v>M01</v>
          </cell>
          <cell r="G20">
            <v>18</v>
          </cell>
          <cell r="H20">
            <v>18.7</v>
          </cell>
          <cell r="I20" t="str">
            <v>F</v>
          </cell>
          <cell r="J20" t="str">
            <v>LILONGWE</v>
          </cell>
          <cell r="K20">
            <v>6</v>
          </cell>
          <cell r="L20">
            <v>0</v>
          </cell>
          <cell r="W20">
            <v>71</v>
          </cell>
          <cell r="X20" t="str">
            <v>AC</v>
          </cell>
          <cell r="Y20">
            <v>125</v>
          </cell>
          <cell r="Z20" t="str">
            <v>SB</v>
          </cell>
          <cell r="AA20">
            <v>100</v>
          </cell>
          <cell r="AB20" t="str">
            <v>GR</v>
          </cell>
          <cell r="AC20">
            <v>4</v>
          </cell>
          <cell r="AD20" t="str">
            <v>VR</v>
          </cell>
          <cell r="AE20">
            <v>0</v>
          </cell>
          <cell r="AF20">
            <v>0</v>
          </cell>
          <cell r="AG20">
            <v>0</v>
          </cell>
          <cell r="AH20">
            <v>0</v>
          </cell>
          <cell r="AI20">
            <v>0</v>
          </cell>
          <cell r="AJ20">
            <v>0</v>
          </cell>
          <cell r="AK20">
            <v>0</v>
          </cell>
          <cell r="AL20">
            <v>0</v>
          </cell>
          <cell r="AM20">
            <v>2</v>
          </cell>
          <cell r="AN20" t="str">
            <v>spot AO</v>
          </cell>
          <cell r="BO20" t="str">
            <v>RS 037</v>
          </cell>
          <cell r="BP20">
            <v>18.7</v>
          </cell>
          <cell r="BQ20">
            <v>6.7</v>
          </cell>
          <cell r="BR20" t="str">
            <v>F</v>
          </cell>
          <cell r="BS20" t="str">
            <v>C</v>
          </cell>
          <cell r="BT20">
            <v>0</v>
          </cell>
          <cell r="BU20" t="str">
            <v>AC</v>
          </cell>
          <cell r="BV20" t="str">
            <v/>
          </cell>
          <cell r="BW20">
            <v>2</v>
          </cell>
          <cell r="BX20">
            <v>40</v>
          </cell>
          <cell r="BY20" t="str">
            <v xml:space="preserve"> </v>
          </cell>
          <cell r="BZ20">
            <v>1</v>
          </cell>
          <cell r="CA20">
            <v>4</v>
          </cell>
          <cell r="CB20">
            <v>1.552</v>
          </cell>
          <cell r="CC20">
            <v>3.3922299120234607</v>
          </cell>
          <cell r="CD20">
            <v>80</v>
          </cell>
          <cell r="CE20">
            <v>45</v>
          </cell>
          <cell r="CF20">
            <v>30</v>
          </cell>
          <cell r="CG20">
            <v>50</v>
          </cell>
          <cell r="CH20">
            <v>15</v>
          </cell>
          <cell r="CI20">
            <v>5</v>
          </cell>
          <cell r="CJ20">
            <v>1.4925373134328358E-2</v>
          </cell>
          <cell r="CK20">
            <v>10</v>
          </cell>
          <cell r="CL20">
            <v>30</v>
          </cell>
          <cell r="CM20">
            <v>0.30409873708381169</v>
          </cell>
          <cell r="CN20">
            <v>0.30409873708381169</v>
          </cell>
          <cell r="CO20">
            <v>0</v>
          </cell>
          <cell r="CP20">
            <v>0</v>
          </cell>
          <cell r="CQ20">
            <v>3.6963286491072722</v>
          </cell>
          <cell r="CR20">
            <v>0</v>
          </cell>
          <cell r="CS20">
            <v>1</v>
          </cell>
          <cell r="CT20">
            <v>0</v>
          </cell>
          <cell r="CU20">
            <v>0</v>
          </cell>
          <cell r="CV20">
            <v>27</v>
          </cell>
          <cell r="CW20">
            <v>27</v>
          </cell>
          <cell r="CX20" t="str">
            <v xml:space="preserve"> </v>
          </cell>
          <cell r="CY20">
            <v>2</v>
          </cell>
          <cell r="CZ20">
            <v>1.5</v>
          </cell>
          <cell r="DA20">
            <v>1.5</v>
          </cell>
          <cell r="DB20">
            <v>600</v>
          </cell>
          <cell r="DC20">
            <v>282</v>
          </cell>
          <cell r="DD20">
            <v>156</v>
          </cell>
          <cell r="DE20">
            <v>45</v>
          </cell>
          <cell r="DF20">
            <v>69</v>
          </cell>
          <cell r="DG20">
            <v>12</v>
          </cell>
          <cell r="DH20">
            <v>6</v>
          </cell>
          <cell r="DI20">
            <v>30</v>
          </cell>
        </row>
        <row r="21">
          <cell r="A21" t="str">
            <v>RS 025</v>
          </cell>
          <cell r="B21">
            <v>25</v>
          </cell>
          <cell r="C21" t="str">
            <v>C</v>
          </cell>
          <cell r="D21" t="str">
            <v>T</v>
          </cell>
          <cell r="E21" t="str">
            <v>Diamphwe River - Junction S126</v>
          </cell>
          <cell r="F21" t="str">
            <v>M01</v>
          </cell>
          <cell r="G21">
            <v>19</v>
          </cell>
          <cell r="H21">
            <v>5.4</v>
          </cell>
          <cell r="I21" t="str">
            <v>R</v>
          </cell>
          <cell r="J21" t="str">
            <v>DEDZA</v>
          </cell>
          <cell r="K21">
            <v>6</v>
          </cell>
          <cell r="L21">
            <v>0</v>
          </cell>
          <cell r="W21">
            <v>71</v>
          </cell>
          <cell r="X21" t="str">
            <v>DS</v>
          </cell>
          <cell r="Y21">
            <v>150</v>
          </cell>
          <cell r="Z21" t="str">
            <v>GR</v>
          </cell>
          <cell r="AA21">
            <v>100</v>
          </cell>
          <cell r="AB21" t="str">
            <v>GR</v>
          </cell>
          <cell r="AC21">
            <v>14</v>
          </cell>
          <cell r="AD21" t="str">
            <v>VR</v>
          </cell>
          <cell r="AE21">
            <v>0</v>
          </cell>
          <cell r="AF21">
            <v>0</v>
          </cell>
          <cell r="AG21">
            <v>0</v>
          </cell>
          <cell r="AH21">
            <v>0</v>
          </cell>
          <cell r="AI21">
            <v>0</v>
          </cell>
          <cell r="AJ21">
            <v>0</v>
          </cell>
          <cell r="AK21">
            <v>0</v>
          </cell>
          <cell r="AL21">
            <v>0</v>
          </cell>
          <cell r="AM21">
            <v>1</v>
          </cell>
          <cell r="AN21" t="str">
            <v>spot AO</v>
          </cell>
          <cell r="BO21" t="str">
            <v>RS 025</v>
          </cell>
          <cell r="BP21">
            <v>5.4</v>
          </cell>
          <cell r="BQ21">
            <v>6.7</v>
          </cell>
          <cell r="BR21" t="str">
            <v>R</v>
          </cell>
          <cell r="BS21" t="str">
            <v>C</v>
          </cell>
          <cell r="BT21">
            <v>0</v>
          </cell>
          <cell r="BU21" t="str">
            <v>DS</v>
          </cell>
          <cell r="BV21" t="str">
            <v/>
          </cell>
          <cell r="BW21">
            <v>1</v>
          </cell>
          <cell r="BX21">
            <v>15</v>
          </cell>
          <cell r="BY21" t="str">
            <v xml:space="preserve"> </v>
          </cell>
          <cell r="BZ21">
            <v>1</v>
          </cell>
          <cell r="CA21">
            <v>14</v>
          </cell>
          <cell r="CB21">
            <v>1.077</v>
          </cell>
          <cell r="CC21">
            <v>4.9865603128054747</v>
          </cell>
          <cell r="CD21">
            <v>80</v>
          </cell>
          <cell r="CE21">
            <v>50</v>
          </cell>
          <cell r="CF21">
            <v>35</v>
          </cell>
          <cell r="CG21">
            <v>45</v>
          </cell>
          <cell r="CH21">
            <v>15</v>
          </cell>
          <cell r="CI21">
            <v>117</v>
          </cell>
          <cell r="CJ21">
            <v>0.34925373134328364</v>
          </cell>
          <cell r="CK21">
            <v>10</v>
          </cell>
          <cell r="CL21">
            <v>35</v>
          </cell>
          <cell r="CM21">
            <v>0.4634489092996556</v>
          </cell>
          <cell r="CN21">
            <v>0.4634489092996556</v>
          </cell>
          <cell r="CO21">
            <v>0</v>
          </cell>
          <cell r="CP21">
            <v>0</v>
          </cell>
          <cell r="CQ21">
            <v>5.4500092221051304</v>
          </cell>
          <cell r="CR21">
            <v>80</v>
          </cell>
          <cell r="CS21">
            <v>1</v>
          </cell>
          <cell r="CT21">
            <v>0</v>
          </cell>
          <cell r="CU21">
            <v>0</v>
          </cell>
          <cell r="CV21">
            <v>27</v>
          </cell>
          <cell r="CW21">
            <v>27</v>
          </cell>
          <cell r="CX21" t="str">
            <v xml:space="preserve"> </v>
          </cell>
          <cell r="CY21">
            <v>2</v>
          </cell>
          <cell r="CZ21">
            <v>1.5</v>
          </cell>
          <cell r="DA21">
            <v>1.5</v>
          </cell>
          <cell r="DB21">
            <v>600</v>
          </cell>
          <cell r="DC21">
            <v>282</v>
          </cell>
          <cell r="DD21">
            <v>156</v>
          </cell>
          <cell r="DE21">
            <v>45</v>
          </cell>
          <cell r="DF21">
            <v>69</v>
          </cell>
          <cell r="DG21">
            <v>12</v>
          </cell>
          <cell r="DH21">
            <v>6</v>
          </cell>
          <cell r="DI21">
            <v>30</v>
          </cell>
        </row>
        <row r="22">
          <cell r="A22" t="str">
            <v>RS 010</v>
          </cell>
          <cell r="B22">
            <v>10</v>
          </cell>
          <cell r="C22" t="str">
            <v>C</v>
          </cell>
          <cell r="D22" t="str">
            <v>T</v>
          </cell>
          <cell r="E22" t="str">
            <v>Junction S126 - Linthipe</v>
          </cell>
          <cell r="F22" t="str">
            <v>M01</v>
          </cell>
          <cell r="G22">
            <v>20</v>
          </cell>
          <cell r="H22">
            <v>8.1</v>
          </cell>
          <cell r="I22" t="str">
            <v>R</v>
          </cell>
          <cell r="J22" t="str">
            <v>DEDZA</v>
          </cell>
          <cell r="K22">
            <v>6</v>
          </cell>
          <cell r="L22">
            <v>0</v>
          </cell>
          <cell r="W22">
            <v>71</v>
          </cell>
          <cell r="X22" t="str">
            <v>DS</v>
          </cell>
          <cell r="Y22">
            <v>125</v>
          </cell>
          <cell r="Z22" t="str">
            <v>SB</v>
          </cell>
          <cell r="AA22">
            <v>100</v>
          </cell>
          <cell r="AB22" t="str">
            <v>GR</v>
          </cell>
          <cell r="AC22">
            <v>4</v>
          </cell>
          <cell r="AD22" t="str">
            <v>VR</v>
          </cell>
          <cell r="AE22">
            <v>0</v>
          </cell>
          <cell r="AF22">
            <v>0</v>
          </cell>
          <cell r="AG22">
            <v>0</v>
          </cell>
          <cell r="AH22">
            <v>0</v>
          </cell>
          <cell r="AI22">
            <v>0</v>
          </cell>
          <cell r="AJ22">
            <v>0</v>
          </cell>
          <cell r="AK22">
            <v>0</v>
          </cell>
          <cell r="AL22">
            <v>0</v>
          </cell>
          <cell r="AM22">
            <v>1</v>
          </cell>
          <cell r="AN22" t="str">
            <v>never resealed</v>
          </cell>
          <cell r="BO22" t="str">
            <v>RS 010</v>
          </cell>
          <cell r="BP22">
            <v>8.1</v>
          </cell>
          <cell r="BQ22">
            <v>6.7</v>
          </cell>
          <cell r="BR22" t="str">
            <v>R</v>
          </cell>
          <cell r="BS22" t="str">
            <v>C</v>
          </cell>
          <cell r="BT22">
            <v>0</v>
          </cell>
          <cell r="BU22" t="str">
            <v>DS</v>
          </cell>
          <cell r="BV22" t="str">
            <v/>
          </cell>
          <cell r="BW22">
            <v>1</v>
          </cell>
          <cell r="BX22">
            <v>15</v>
          </cell>
          <cell r="BY22" t="str">
            <v xml:space="preserve"> </v>
          </cell>
          <cell r="BZ22">
            <v>1</v>
          </cell>
          <cell r="CA22">
            <v>4</v>
          </cell>
          <cell r="CB22">
            <v>1.177</v>
          </cell>
          <cell r="CC22">
            <v>3.09</v>
          </cell>
          <cell r="CD22">
            <v>10</v>
          </cell>
          <cell r="CE22">
            <v>7</v>
          </cell>
          <cell r="CF22">
            <v>0</v>
          </cell>
          <cell r="CG22">
            <v>10</v>
          </cell>
          <cell r="CH22">
            <v>7</v>
          </cell>
          <cell r="CI22">
            <v>0.5</v>
          </cell>
          <cell r="CJ22">
            <v>1.4925373134328358E-3</v>
          </cell>
          <cell r="CK22">
            <v>1.4925373134328358E-3</v>
          </cell>
          <cell r="CL22">
            <v>0</v>
          </cell>
          <cell r="CM22">
            <v>5.7864523536165326E-4</v>
          </cell>
          <cell r="CN22">
            <v>5.7864523536165326E-4</v>
          </cell>
          <cell r="CO22">
            <v>0</v>
          </cell>
          <cell r="CP22">
            <v>0</v>
          </cell>
          <cell r="CQ22">
            <v>3.0905786452353614</v>
          </cell>
          <cell r="CR22">
            <v>20</v>
          </cell>
          <cell r="CS22">
            <v>1</v>
          </cell>
          <cell r="CT22">
            <v>0</v>
          </cell>
          <cell r="CU22">
            <v>0</v>
          </cell>
          <cell r="CV22">
            <v>27</v>
          </cell>
          <cell r="CW22">
            <v>27</v>
          </cell>
          <cell r="CX22" t="str">
            <v xml:space="preserve"> </v>
          </cell>
          <cell r="CY22">
            <v>2</v>
          </cell>
          <cell r="CZ22">
            <v>1.5</v>
          </cell>
          <cell r="DA22">
            <v>1.5</v>
          </cell>
          <cell r="DB22">
            <v>600</v>
          </cell>
          <cell r="DC22">
            <v>282</v>
          </cell>
          <cell r="DD22">
            <v>156</v>
          </cell>
          <cell r="DE22">
            <v>45</v>
          </cell>
          <cell r="DF22">
            <v>69</v>
          </cell>
          <cell r="DG22">
            <v>12</v>
          </cell>
          <cell r="DH22">
            <v>6</v>
          </cell>
          <cell r="DI22">
            <v>30</v>
          </cell>
        </row>
        <row r="23">
          <cell r="A23" t="str">
            <v>RS 038</v>
          </cell>
          <cell r="B23">
            <v>38</v>
          </cell>
          <cell r="C23" t="str">
            <v>C</v>
          </cell>
          <cell r="D23" t="str">
            <v>T</v>
          </cell>
          <cell r="E23" t="str">
            <v>Linthipe - Chimbiya</v>
          </cell>
          <cell r="F23" t="str">
            <v>M01</v>
          </cell>
          <cell r="G23">
            <v>21</v>
          </cell>
          <cell r="H23">
            <v>6.3</v>
          </cell>
          <cell r="I23" t="str">
            <v>R</v>
          </cell>
          <cell r="J23" t="str">
            <v>LILONGWE</v>
          </cell>
          <cell r="K23">
            <v>6</v>
          </cell>
          <cell r="L23">
            <v>0</v>
          </cell>
          <cell r="W23">
            <v>71</v>
          </cell>
          <cell r="X23" t="str">
            <v>AC</v>
          </cell>
          <cell r="Y23">
            <v>125</v>
          </cell>
          <cell r="Z23" t="str">
            <v>SB</v>
          </cell>
          <cell r="AA23">
            <v>100</v>
          </cell>
          <cell r="AB23" t="str">
            <v>GR</v>
          </cell>
          <cell r="AC23">
            <v>4</v>
          </cell>
          <cell r="AD23" t="str">
            <v>VR</v>
          </cell>
          <cell r="AE23">
            <v>86</v>
          </cell>
          <cell r="AF23" t="str">
            <v>AO</v>
          </cell>
          <cell r="AG23" t="str">
            <v>AC</v>
          </cell>
          <cell r="AH23">
            <v>40</v>
          </cell>
          <cell r="AI23">
            <v>0</v>
          </cell>
          <cell r="AJ23">
            <v>0</v>
          </cell>
          <cell r="AK23">
            <v>0</v>
          </cell>
          <cell r="AL23">
            <v>0</v>
          </cell>
          <cell r="AM23">
            <v>6</v>
          </cell>
          <cell r="AN23">
            <v>0</v>
          </cell>
          <cell r="BO23" t="str">
            <v>RS 038</v>
          </cell>
          <cell r="BP23">
            <v>6.3</v>
          </cell>
          <cell r="BQ23">
            <v>6</v>
          </cell>
          <cell r="BR23" t="str">
            <v>R</v>
          </cell>
          <cell r="BS23" t="str">
            <v>C</v>
          </cell>
          <cell r="BT23">
            <v>0</v>
          </cell>
          <cell r="BU23" t="str">
            <v>AC</v>
          </cell>
          <cell r="BV23" t="str">
            <v>AC</v>
          </cell>
          <cell r="BW23">
            <v>6</v>
          </cell>
          <cell r="BX23">
            <v>40</v>
          </cell>
          <cell r="BY23">
            <v>40</v>
          </cell>
          <cell r="BZ23">
            <v>1</v>
          </cell>
          <cell r="CA23">
            <v>4</v>
          </cell>
          <cell r="CB23">
            <v>2.1040000000000001</v>
          </cell>
          <cell r="CC23">
            <v>3.53</v>
          </cell>
          <cell r="CD23">
            <v>50</v>
          </cell>
          <cell r="CE23">
            <v>20</v>
          </cell>
          <cell r="CF23">
            <v>5</v>
          </cell>
          <cell r="CG23">
            <v>45</v>
          </cell>
          <cell r="CH23">
            <v>15</v>
          </cell>
          <cell r="CI23">
            <v>0.7</v>
          </cell>
          <cell r="CJ23">
            <v>2.3333333333333331E-3</v>
          </cell>
          <cell r="CK23">
            <v>5.0023333333333335</v>
          </cell>
          <cell r="CL23">
            <v>5</v>
          </cell>
          <cell r="CM23">
            <v>8.3981538461538455E-2</v>
          </cell>
          <cell r="CN23">
            <v>8.3981538461538455E-2</v>
          </cell>
          <cell r="CO23">
            <v>0</v>
          </cell>
          <cell r="CP23">
            <v>0</v>
          </cell>
          <cell r="CQ23">
            <v>3.6139815384615384</v>
          </cell>
          <cell r="CR23">
            <v>10</v>
          </cell>
          <cell r="CS23">
            <v>1</v>
          </cell>
          <cell r="CT23">
            <v>0</v>
          </cell>
          <cell r="CU23">
            <v>0</v>
          </cell>
          <cell r="CV23">
            <v>12</v>
          </cell>
          <cell r="CW23">
            <v>27</v>
          </cell>
          <cell r="CX23">
            <v>54</v>
          </cell>
          <cell r="CY23">
            <v>1.5</v>
          </cell>
          <cell r="CZ23">
            <v>1.5</v>
          </cell>
          <cell r="DA23">
            <v>1.5</v>
          </cell>
          <cell r="DB23">
            <v>600</v>
          </cell>
          <cell r="DC23">
            <v>282</v>
          </cell>
          <cell r="DD23">
            <v>156</v>
          </cell>
          <cell r="DE23">
            <v>45</v>
          </cell>
          <cell r="DF23">
            <v>69</v>
          </cell>
          <cell r="DG23">
            <v>12</v>
          </cell>
          <cell r="DH23">
            <v>6</v>
          </cell>
          <cell r="DI23">
            <v>30</v>
          </cell>
        </row>
        <row r="24">
          <cell r="A24" t="str">
            <v>RS 023</v>
          </cell>
          <cell r="B24">
            <v>23</v>
          </cell>
          <cell r="C24" t="str">
            <v>C</v>
          </cell>
          <cell r="D24" t="str">
            <v>T</v>
          </cell>
          <cell r="E24" t="str">
            <v>Chimbiya - Zuze</v>
          </cell>
          <cell r="F24" t="str">
            <v>M01</v>
          </cell>
          <cell r="G24">
            <v>22</v>
          </cell>
          <cell r="H24">
            <v>31.8</v>
          </cell>
          <cell r="I24" t="str">
            <v>H</v>
          </cell>
          <cell r="J24" t="str">
            <v>DEDZA</v>
          </cell>
          <cell r="K24">
            <v>6</v>
          </cell>
          <cell r="L24">
            <v>0</v>
          </cell>
          <cell r="W24">
            <v>71</v>
          </cell>
          <cell r="X24" t="str">
            <v>AC</v>
          </cell>
          <cell r="Y24">
            <v>125</v>
          </cell>
          <cell r="Z24" t="str">
            <v>SB</v>
          </cell>
          <cell r="AA24">
            <v>150</v>
          </cell>
          <cell r="AB24" t="str">
            <v>GR</v>
          </cell>
          <cell r="AC24">
            <v>4</v>
          </cell>
          <cell r="AD24" t="str">
            <v>VR</v>
          </cell>
          <cell r="AE24">
            <v>81</v>
          </cell>
          <cell r="AF24" t="str">
            <v>SS</v>
          </cell>
          <cell r="AG24" t="str">
            <v>SS</v>
          </cell>
          <cell r="AH24">
            <v>5</v>
          </cell>
          <cell r="AI24">
            <v>86</v>
          </cell>
          <cell r="AJ24" t="str">
            <v>AO</v>
          </cell>
          <cell r="AK24" t="str">
            <v>AC</v>
          </cell>
          <cell r="AL24">
            <v>40</v>
          </cell>
          <cell r="AM24">
            <v>6</v>
          </cell>
          <cell r="AN24">
            <v>0</v>
          </cell>
          <cell r="BO24" t="str">
            <v>RS 023</v>
          </cell>
          <cell r="BP24">
            <v>31.8</v>
          </cell>
          <cell r="BQ24">
            <v>6</v>
          </cell>
          <cell r="BR24" t="str">
            <v>H</v>
          </cell>
          <cell r="BS24" t="str">
            <v>S</v>
          </cell>
          <cell r="BT24">
            <v>0</v>
          </cell>
          <cell r="BU24" t="str">
            <v>AC</v>
          </cell>
          <cell r="BV24" t="str">
            <v>AO</v>
          </cell>
          <cell r="BW24">
            <v>6</v>
          </cell>
          <cell r="BX24">
            <v>40</v>
          </cell>
          <cell r="BY24">
            <v>40</v>
          </cell>
          <cell r="BZ24">
            <v>1</v>
          </cell>
          <cell r="CA24">
            <v>4</v>
          </cell>
          <cell r="CB24">
            <v>2.6040000000000001</v>
          </cell>
          <cell r="CC24">
            <v>2.5019690693008183</v>
          </cell>
          <cell r="CD24">
            <v>10</v>
          </cell>
          <cell r="CE24">
            <v>7</v>
          </cell>
          <cell r="CF24">
            <v>0</v>
          </cell>
          <cell r="CG24">
            <v>10</v>
          </cell>
          <cell r="CH24">
            <v>7</v>
          </cell>
          <cell r="CI24">
            <v>0.3</v>
          </cell>
          <cell r="CJ24">
            <v>1E-3</v>
          </cell>
          <cell r="CK24">
            <v>1E-3</v>
          </cell>
          <cell r="CL24">
            <v>0</v>
          </cell>
          <cell r="CM24">
            <v>3.876923076923077E-4</v>
          </cell>
          <cell r="CN24">
            <v>3.876923076923077E-4</v>
          </cell>
          <cell r="CO24">
            <v>0</v>
          </cell>
          <cell r="CP24">
            <v>0</v>
          </cell>
          <cell r="CQ24">
            <v>2.5023567616085107</v>
          </cell>
          <cell r="CR24">
            <v>5</v>
          </cell>
          <cell r="CS24">
            <v>1</v>
          </cell>
          <cell r="CT24">
            <v>0</v>
          </cell>
          <cell r="CU24">
            <v>0</v>
          </cell>
          <cell r="CV24">
            <v>12</v>
          </cell>
          <cell r="CW24">
            <v>27</v>
          </cell>
          <cell r="CX24">
            <v>54</v>
          </cell>
          <cell r="CY24">
            <v>2</v>
          </cell>
          <cell r="CZ24">
            <v>2</v>
          </cell>
          <cell r="DA24">
            <v>2</v>
          </cell>
          <cell r="DB24">
            <v>600</v>
          </cell>
          <cell r="DC24">
            <v>282</v>
          </cell>
          <cell r="DD24">
            <v>156</v>
          </cell>
          <cell r="DE24">
            <v>45</v>
          </cell>
          <cell r="DF24">
            <v>69</v>
          </cell>
          <cell r="DG24">
            <v>12</v>
          </cell>
          <cell r="DH24">
            <v>6</v>
          </cell>
          <cell r="DI24">
            <v>30</v>
          </cell>
        </row>
        <row r="25">
          <cell r="A25" t="str">
            <v>RS 033</v>
          </cell>
          <cell r="B25">
            <v>33</v>
          </cell>
          <cell r="C25" t="str">
            <v>C</v>
          </cell>
          <cell r="D25" t="str">
            <v>T</v>
          </cell>
          <cell r="E25" t="str">
            <v>Dauya - Kapesi</v>
          </cell>
          <cell r="F25" t="str">
            <v>M01</v>
          </cell>
          <cell r="G25">
            <v>23</v>
          </cell>
          <cell r="H25">
            <v>12.5</v>
          </cell>
          <cell r="I25" t="str">
            <v>F</v>
          </cell>
          <cell r="J25" t="str">
            <v>DEDZA</v>
          </cell>
          <cell r="K25">
            <v>7</v>
          </cell>
          <cell r="L25">
            <v>0</v>
          </cell>
          <cell r="W25">
            <v>71</v>
          </cell>
          <cell r="X25" t="str">
            <v>AC</v>
          </cell>
          <cell r="Y25">
            <v>125</v>
          </cell>
          <cell r="Z25" t="str">
            <v>SB</v>
          </cell>
          <cell r="AA25">
            <v>100</v>
          </cell>
          <cell r="AB25" t="str">
            <v>GR</v>
          </cell>
          <cell r="AC25">
            <v>4</v>
          </cell>
          <cell r="AD25" t="str">
            <v>VR</v>
          </cell>
          <cell r="AE25">
            <v>81</v>
          </cell>
          <cell r="AF25" t="str">
            <v>AO</v>
          </cell>
          <cell r="AG25" t="str">
            <v>AC</v>
          </cell>
          <cell r="AH25">
            <v>40</v>
          </cell>
          <cell r="AI25">
            <v>87</v>
          </cell>
          <cell r="AJ25" t="str">
            <v>AO</v>
          </cell>
          <cell r="AK25" t="str">
            <v>AC</v>
          </cell>
          <cell r="AL25">
            <v>40</v>
          </cell>
          <cell r="AM25">
            <v>6</v>
          </cell>
          <cell r="AN25">
            <v>0</v>
          </cell>
          <cell r="BO25" t="str">
            <v>RS 033</v>
          </cell>
          <cell r="BP25">
            <v>12.5</v>
          </cell>
          <cell r="BQ25">
            <v>6</v>
          </cell>
          <cell r="BR25" t="str">
            <v>F</v>
          </cell>
          <cell r="BS25" t="str">
            <v>C</v>
          </cell>
          <cell r="BT25">
            <v>0</v>
          </cell>
          <cell r="BU25" t="str">
            <v>AC</v>
          </cell>
          <cell r="BV25" t="str">
            <v>AO</v>
          </cell>
          <cell r="BW25">
            <v>6</v>
          </cell>
          <cell r="BX25">
            <v>40</v>
          </cell>
          <cell r="BY25">
            <v>40</v>
          </cell>
          <cell r="BZ25">
            <v>1</v>
          </cell>
          <cell r="CA25">
            <v>4</v>
          </cell>
          <cell r="CB25">
            <v>2.1040000000000001</v>
          </cell>
          <cell r="CC25">
            <v>2.7620246334310852</v>
          </cell>
          <cell r="CD25">
            <v>20</v>
          </cell>
          <cell r="CE25">
            <v>8</v>
          </cell>
          <cell r="CF25">
            <v>0</v>
          </cell>
          <cell r="CG25">
            <v>20</v>
          </cell>
          <cell r="CH25">
            <v>8</v>
          </cell>
          <cell r="CI25">
            <v>0.1</v>
          </cell>
          <cell r="CJ25">
            <v>3.3333333333333343E-4</v>
          </cell>
          <cell r="CK25">
            <v>3.3333333333333343E-4</v>
          </cell>
          <cell r="CL25">
            <v>0</v>
          </cell>
          <cell r="CM25">
            <v>1.2923076923076926E-4</v>
          </cell>
          <cell r="CN25">
            <v>1.2923076923076926E-4</v>
          </cell>
          <cell r="CO25">
            <v>0</v>
          </cell>
          <cell r="CP25">
            <v>0</v>
          </cell>
          <cell r="CQ25">
            <v>2.7621538642003158</v>
          </cell>
          <cell r="CR25">
            <v>0</v>
          </cell>
          <cell r="CS25">
            <v>1</v>
          </cell>
          <cell r="CT25">
            <v>0</v>
          </cell>
          <cell r="CU25">
            <v>0</v>
          </cell>
          <cell r="CV25">
            <v>11</v>
          </cell>
          <cell r="CW25">
            <v>27</v>
          </cell>
          <cell r="CX25">
            <v>54</v>
          </cell>
          <cell r="CY25">
            <v>3</v>
          </cell>
          <cell r="CZ25">
            <v>2</v>
          </cell>
          <cell r="DA25">
            <v>1.5</v>
          </cell>
          <cell r="DB25">
            <v>600</v>
          </cell>
          <cell r="DC25">
            <v>282</v>
          </cell>
          <cell r="DD25">
            <v>156</v>
          </cell>
          <cell r="DE25">
            <v>45</v>
          </cell>
          <cell r="DF25">
            <v>69</v>
          </cell>
          <cell r="DG25">
            <v>12</v>
          </cell>
          <cell r="DH25">
            <v>6</v>
          </cell>
          <cell r="DI25">
            <v>30</v>
          </cell>
        </row>
        <row r="26">
          <cell r="A26" t="str">
            <v>RS 034</v>
          </cell>
          <cell r="B26">
            <v>34</v>
          </cell>
          <cell r="C26" t="str">
            <v>C</v>
          </cell>
          <cell r="D26" t="str">
            <v>T</v>
          </cell>
          <cell r="E26" t="str">
            <v>Nkutu - Bembeke</v>
          </cell>
          <cell r="F26" t="str">
            <v>M01</v>
          </cell>
          <cell r="G26">
            <v>24</v>
          </cell>
          <cell r="H26">
            <v>9</v>
          </cell>
          <cell r="I26" t="str">
            <v>H</v>
          </cell>
          <cell r="J26" t="str">
            <v>DEDZA</v>
          </cell>
          <cell r="K26">
            <v>7</v>
          </cell>
          <cell r="L26">
            <v>0</v>
          </cell>
          <cell r="W26">
            <v>71</v>
          </cell>
          <cell r="X26" t="str">
            <v>AC</v>
          </cell>
          <cell r="Y26">
            <v>125</v>
          </cell>
          <cell r="Z26" t="str">
            <v>SB</v>
          </cell>
          <cell r="AA26">
            <v>150</v>
          </cell>
          <cell r="AB26" t="str">
            <v>GR</v>
          </cell>
          <cell r="AC26">
            <v>10</v>
          </cell>
          <cell r="AD26" t="str">
            <v>VR</v>
          </cell>
          <cell r="AE26">
            <v>0</v>
          </cell>
          <cell r="AF26">
            <v>0</v>
          </cell>
          <cell r="AG26">
            <v>0</v>
          </cell>
          <cell r="AH26">
            <v>0</v>
          </cell>
          <cell r="AI26">
            <v>0</v>
          </cell>
          <cell r="AJ26">
            <v>0</v>
          </cell>
          <cell r="AK26">
            <v>0</v>
          </cell>
          <cell r="AL26">
            <v>0</v>
          </cell>
          <cell r="AM26">
            <v>2</v>
          </cell>
          <cell r="AN26" t="str">
            <v>never resealed</v>
          </cell>
          <cell r="BO26" t="str">
            <v>RS 034</v>
          </cell>
          <cell r="BP26">
            <v>9</v>
          </cell>
          <cell r="BQ26">
            <v>6</v>
          </cell>
          <cell r="BR26" t="str">
            <v>H</v>
          </cell>
          <cell r="BS26" t="str">
            <v>C</v>
          </cell>
          <cell r="BT26">
            <v>0</v>
          </cell>
          <cell r="BU26" t="str">
            <v>AC</v>
          </cell>
          <cell r="BV26" t="str">
            <v/>
          </cell>
          <cell r="BW26">
            <v>2</v>
          </cell>
          <cell r="BX26">
            <v>40</v>
          </cell>
          <cell r="BY26" t="str">
            <v xml:space="preserve"> </v>
          </cell>
          <cell r="BZ26">
            <v>1</v>
          </cell>
          <cell r="CA26">
            <v>10</v>
          </cell>
          <cell r="CB26">
            <v>2.052</v>
          </cell>
          <cell r="CC26">
            <v>2.8482416422287393</v>
          </cell>
          <cell r="CD26">
            <v>40</v>
          </cell>
          <cell r="CE26">
            <v>18</v>
          </cell>
          <cell r="CF26">
            <v>3</v>
          </cell>
          <cell r="CG26">
            <v>37</v>
          </cell>
          <cell r="CH26">
            <v>15</v>
          </cell>
          <cell r="CI26">
            <v>2.2999999999999998</v>
          </cell>
          <cell r="CJ26">
            <v>7.6666666666666654E-3</v>
          </cell>
          <cell r="CK26">
            <v>3.0076666666666667</v>
          </cell>
          <cell r="CL26">
            <v>3</v>
          </cell>
          <cell r="CM26">
            <v>5.2818461538461543E-2</v>
          </cell>
          <cell r="CN26">
            <v>5.2818461538461543E-2</v>
          </cell>
          <cell r="CO26">
            <v>0</v>
          </cell>
          <cell r="CP26">
            <v>0</v>
          </cell>
          <cell r="CQ26">
            <v>2.9010601037672008</v>
          </cell>
          <cell r="CR26">
            <v>0</v>
          </cell>
          <cell r="CS26">
            <v>1</v>
          </cell>
          <cell r="CT26">
            <v>0</v>
          </cell>
          <cell r="CU26">
            <v>0</v>
          </cell>
          <cell r="CV26">
            <v>27</v>
          </cell>
          <cell r="CW26">
            <v>27</v>
          </cell>
          <cell r="CX26" t="str">
            <v xml:space="preserve"> </v>
          </cell>
          <cell r="CY26">
            <v>2</v>
          </cell>
          <cell r="CZ26">
            <v>2</v>
          </cell>
          <cell r="DA26">
            <v>1.5</v>
          </cell>
          <cell r="DB26">
            <v>400</v>
          </cell>
          <cell r="DC26">
            <v>188</v>
          </cell>
          <cell r="DD26">
            <v>104</v>
          </cell>
          <cell r="DE26">
            <v>30</v>
          </cell>
          <cell r="DF26">
            <v>46</v>
          </cell>
          <cell r="DG26">
            <v>8</v>
          </cell>
          <cell r="DH26">
            <v>4</v>
          </cell>
          <cell r="DI26">
            <v>20</v>
          </cell>
        </row>
        <row r="27">
          <cell r="A27" t="str">
            <v>RS 030</v>
          </cell>
          <cell r="B27">
            <v>30</v>
          </cell>
          <cell r="C27" t="str">
            <v>C</v>
          </cell>
          <cell r="D27" t="str">
            <v>T</v>
          </cell>
          <cell r="E27" t="str">
            <v>Nkutu - Masasa</v>
          </cell>
          <cell r="F27" t="str">
            <v>M01</v>
          </cell>
          <cell r="G27">
            <v>25</v>
          </cell>
          <cell r="H27">
            <v>2.8</v>
          </cell>
          <cell r="I27" t="str">
            <v>H</v>
          </cell>
          <cell r="J27" t="str">
            <v>DEDZA</v>
          </cell>
          <cell r="K27">
            <v>7</v>
          </cell>
          <cell r="L27">
            <v>0</v>
          </cell>
          <cell r="W27">
            <v>71</v>
          </cell>
          <cell r="X27" t="str">
            <v>AC</v>
          </cell>
          <cell r="Y27">
            <v>125</v>
          </cell>
          <cell r="Z27" t="str">
            <v>SB</v>
          </cell>
          <cell r="AA27">
            <v>150</v>
          </cell>
          <cell r="AB27" t="str">
            <v>GR</v>
          </cell>
          <cell r="AC27">
            <v>10</v>
          </cell>
          <cell r="AD27" t="str">
            <v>VR</v>
          </cell>
          <cell r="AE27">
            <v>0</v>
          </cell>
          <cell r="AF27">
            <v>0</v>
          </cell>
          <cell r="AG27">
            <v>0</v>
          </cell>
          <cell r="AH27">
            <v>0</v>
          </cell>
          <cell r="AI27">
            <v>0</v>
          </cell>
          <cell r="AJ27">
            <v>0</v>
          </cell>
          <cell r="AK27">
            <v>0</v>
          </cell>
          <cell r="AL27">
            <v>0</v>
          </cell>
          <cell r="AM27">
            <v>2</v>
          </cell>
          <cell r="AN27" t="str">
            <v>never resealed</v>
          </cell>
          <cell r="BO27" t="str">
            <v>RS 030</v>
          </cell>
          <cell r="BP27">
            <v>2.8</v>
          </cell>
          <cell r="BQ27">
            <v>6</v>
          </cell>
          <cell r="BR27" t="str">
            <v>H</v>
          </cell>
          <cell r="BS27" t="str">
            <v>C</v>
          </cell>
          <cell r="BT27">
            <v>0</v>
          </cell>
          <cell r="BU27" t="str">
            <v>AC</v>
          </cell>
          <cell r="BV27" t="str">
            <v/>
          </cell>
          <cell r="BW27">
            <v>2</v>
          </cell>
          <cell r="BX27">
            <v>40</v>
          </cell>
          <cell r="BY27" t="str">
            <v xml:space="preserve"> </v>
          </cell>
          <cell r="BZ27">
            <v>1</v>
          </cell>
          <cell r="CA27">
            <v>10</v>
          </cell>
          <cell r="CB27">
            <v>2.052</v>
          </cell>
          <cell r="CC27">
            <v>3.8643706744868038</v>
          </cell>
          <cell r="CD27">
            <v>80</v>
          </cell>
          <cell r="CE27">
            <v>56</v>
          </cell>
          <cell r="CF27">
            <v>41</v>
          </cell>
          <cell r="CG27">
            <v>39</v>
          </cell>
          <cell r="CH27">
            <v>15</v>
          </cell>
          <cell r="CI27">
            <v>3.1</v>
          </cell>
          <cell r="CJ27">
            <v>1.0333333333333335E-2</v>
          </cell>
          <cell r="CK27">
            <v>10</v>
          </cell>
          <cell r="CL27">
            <v>41</v>
          </cell>
          <cell r="CM27">
            <v>0.37513358974358968</v>
          </cell>
          <cell r="CN27">
            <v>0.37513358974358968</v>
          </cell>
          <cell r="CO27">
            <v>0</v>
          </cell>
          <cell r="CP27">
            <v>0</v>
          </cell>
          <cell r="CQ27">
            <v>4.2395042642303933</v>
          </cell>
          <cell r="CR27">
            <v>0</v>
          </cell>
          <cell r="CS27">
            <v>1</v>
          </cell>
          <cell r="CT27">
            <v>0</v>
          </cell>
          <cell r="CU27">
            <v>0</v>
          </cell>
          <cell r="CV27">
            <v>27</v>
          </cell>
          <cell r="CW27">
            <v>27</v>
          </cell>
          <cell r="CX27" t="str">
            <v xml:space="preserve"> </v>
          </cell>
          <cell r="CY27">
            <v>2</v>
          </cell>
          <cell r="CZ27">
            <v>2</v>
          </cell>
          <cell r="DA27">
            <v>1.5</v>
          </cell>
          <cell r="DB27">
            <v>400</v>
          </cell>
          <cell r="DC27">
            <v>188</v>
          </cell>
          <cell r="DD27">
            <v>104</v>
          </cell>
          <cell r="DE27">
            <v>30</v>
          </cell>
          <cell r="DF27">
            <v>46</v>
          </cell>
          <cell r="DG27">
            <v>8</v>
          </cell>
          <cell r="DH27">
            <v>4</v>
          </cell>
          <cell r="DI27">
            <v>20</v>
          </cell>
        </row>
        <row r="28">
          <cell r="A28" t="str">
            <v>RS 015</v>
          </cell>
          <cell r="B28">
            <v>15</v>
          </cell>
          <cell r="C28" t="str">
            <v>C</v>
          </cell>
          <cell r="D28" t="str">
            <v>T</v>
          </cell>
          <cell r="E28" t="str">
            <v>Masasa - Kalitsilo</v>
          </cell>
          <cell r="F28" t="str">
            <v>M01</v>
          </cell>
          <cell r="G28">
            <v>26</v>
          </cell>
          <cell r="H28">
            <v>20.9</v>
          </cell>
          <cell r="I28" t="str">
            <v>R</v>
          </cell>
          <cell r="J28" t="str">
            <v>NTCHEU</v>
          </cell>
          <cell r="K28">
            <v>8</v>
          </cell>
          <cell r="L28">
            <v>0</v>
          </cell>
          <cell r="W28">
            <v>71</v>
          </cell>
          <cell r="X28" t="str">
            <v>DS</v>
          </cell>
          <cell r="Y28">
            <v>150</v>
          </cell>
          <cell r="Z28" t="str">
            <v>SB</v>
          </cell>
          <cell r="AA28">
            <v>125</v>
          </cell>
          <cell r="AB28" t="str">
            <v>GR</v>
          </cell>
          <cell r="AC28">
            <v>10</v>
          </cell>
          <cell r="AD28" t="str">
            <v>VR</v>
          </cell>
          <cell r="AE28">
            <v>0</v>
          </cell>
          <cell r="AF28">
            <v>0</v>
          </cell>
          <cell r="AG28">
            <v>0</v>
          </cell>
          <cell r="AH28">
            <v>0</v>
          </cell>
          <cell r="AI28">
            <v>0</v>
          </cell>
          <cell r="AJ28">
            <v>0</v>
          </cell>
          <cell r="AK28">
            <v>0</v>
          </cell>
          <cell r="AL28">
            <v>0</v>
          </cell>
          <cell r="AM28">
            <v>1</v>
          </cell>
          <cell r="AN28" t="str">
            <v>never resealed</v>
          </cell>
          <cell r="BO28" t="str">
            <v>RS 015</v>
          </cell>
          <cell r="BP28">
            <v>20.9</v>
          </cell>
          <cell r="BQ28">
            <v>6</v>
          </cell>
          <cell r="BR28" t="str">
            <v>R</v>
          </cell>
          <cell r="BS28" t="str">
            <v>C</v>
          </cell>
          <cell r="BT28">
            <v>0</v>
          </cell>
          <cell r="BU28" t="str">
            <v>DS</v>
          </cell>
          <cell r="BV28" t="str">
            <v/>
          </cell>
          <cell r="BW28">
            <v>1</v>
          </cell>
          <cell r="BX28">
            <v>15</v>
          </cell>
          <cell r="BY28" t="str">
            <v xml:space="preserve"> </v>
          </cell>
          <cell r="BZ28">
            <v>1</v>
          </cell>
          <cell r="CA28">
            <v>10</v>
          </cell>
          <cell r="CB28">
            <v>1.427</v>
          </cell>
          <cell r="CC28">
            <v>3.3221936863895123</v>
          </cell>
          <cell r="CD28">
            <v>95</v>
          </cell>
          <cell r="CE28">
            <v>86</v>
          </cell>
          <cell r="CF28">
            <v>71</v>
          </cell>
          <cell r="CG28">
            <v>24</v>
          </cell>
          <cell r="CH28">
            <v>15</v>
          </cell>
          <cell r="CI28">
            <v>18.7</v>
          </cell>
          <cell r="CJ28">
            <v>6.2333333333333338E-2</v>
          </cell>
          <cell r="CK28">
            <v>10</v>
          </cell>
          <cell r="CL28">
            <v>71</v>
          </cell>
          <cell r="CM28">
            <v>0.59323512820512814</v>
          </cell>
          <cell r="CN28">
            <v>0.59323512820512814</v>
          </cell>
          <cell r="CO28">
            <v>0</v>
          </cell>
          <cell r="CP28">
            <v>0</v>
          </cell>
          <cell r="CQ28">
            <v>3.9154288145946405</v>
          </cell>
          <cell r="CR28">
            <v>5</v>
          </cell>
          <cell r="CS28">
            <v>1</v>
          </cell>
          <cell r="CT28">
            <v>0</v>
          </cell>
          <cell r="CU28">
            <v>0</v>
          </cell>
          <cell r="CV28">
            <v>27</v>
          </cell>
          <cell r="CW28">
            <v>27</v>
          </cell>
          <cell r="CX28" t="str">
            <v xml:space="preserve"> </v>
          </cell>
          <cell r="CY28">
            <v>2</v>
          </cell>
          <cell r="CZ28">
            <v>2</v>
          </cell>
          <cell r="DA28">
            <v>1.3</v>
          </cell>
          <cell r="DB28">
            <v>400</v>
          </cell>
          <cell r="DC28">
            <v>188</v>
          </cell>
          <cell r="DD28">
            <v>104</v>
          </cell>
          <cell r="DE28">
            <v>30</v>
          </cell>
          <cell r="DF28">
            <v>46</v>
          </cell>
          <cell r="DG28">
            <v>8</v>
          </cell>
          <cell r="DH28">
            <v>4</v>
          </cell>
          <cell r="DI28">
            <v>20</v>
          </cell>
        </row>
        <row r="29">
          <cell r="A29" t="str">
            <v>RS 027</v>
          </cell>
          <cell r="B29">
            <v>27</v>
          </cell>
          <cell r="C29" t="str">
            <v>C</v>
          </cell>
          <cell r="D29" t="str">
            <v>T</v>
          </cell>
          <cell r="E29" t="str">
            <v>Kalitsilo - Mlangeni</v>
          </cell>
          <cell r="F29" t="str">
            <v>M01</v>
          </cell>
          <cell r="G29">
            <v>27</v>
          </cell>
          <cell r="H29">
            <v>14.7</v>
          </cell>
          <cell r="I29" t="str">
            <v>R</v>
          </cell>
          <cell r="J29" t="str">
            <v>DEDZA</v>
          </cell>
          <cell r="K29">
            <v>8</v>
          </cell>
          <cell r="L29">
            <v>0</v>
          </cell>
          <cell r="W29">
            <v>71</v>
          </cell>
          <cell r="X29" t="str">
            <v>AC</v>
          </cell>
          <cell r="Y29">
            <v>125</v>
          </cell>
          <cell r="Z29" t="str">
            <v>SB</v>
          </cell>
          <cell r="AA29">
            <v>150</v>
          </cell>
          <cell r="AB29" t="str">
            <v>GR</v>
          </cell>
          <cell r="AC29">
            <v>10</v>
          </cell>
          <cell r="AD29" t="str">
            <v>VR</v>
          </cell>
          <cell r="AE29">
            <v>0</v>
          </cell>
          <cell r="AF29">
            <v>0</v>
          </cell>
          <cell r="AG29">
            <v>0</v>
          </cell>
          <cell r="AH29">
            <v>0</v>
          </cell>
          <cell r="AI29">
            <v>0</v>
          </cell>
          <cell r="AJ29">
            <v>0</v>
          </cell>
          <cell r="AK29">
            <v>0</v>
          </cell>
          <cell r="AL29">
            <v>0</v>
          </cell>
          <cell r="AM29">
            <v>2</v>
          </cell>
          <cell r="AN29" t="str">
            <v>never resealed</v>
          </cell>
          <cell r="BO29" t="str">
            <v>RS 027</v>
          </cell>
          <cell r="BP29">
            <v>14.7</v>
          </cell>
          <cell r="BQ29">
            <v>6</v>
          </cell>
          <cell r="BR29" t="str">
            <v>R</v>
          </cell>
          <cell r="BS29" t="str">
            <v>C</v>
          </cell>
          <cell r="BT29">
            <v>0</v>
          </cell>
          <cell r="BU29" t="str">
            <v>AC</v>
          </cell>
          <cell r="BV29" t="str">
            <v/>
          </cell>
          <cell r="BW29">
            <v>2</v>
          </cell>
          <cell r="BX29">
            <v>40</v>
          </cell>
          <cell r="BY29" t="str">
            <v xml:space="preserve"> </v>
          </cell>
          <cell r="BZ29">
            <v>1</v>
          </cell>
          <cell r="CA29">
            <v>10</v>
          </cell>
          <cell r="CB29">
            <v>2.052</v>
          </cell>
          <cell r="CC29">
            <v>3.1289903053303436</v>
          </cell>
          <cell r="CD29">
            <v>50</v>
          </cell>
          <cell r="CE29">
            <v>15</v>
          </cell>
          <cell r="CF29">
            <v>0</v>
          </cell>
          <cell r="CG29">
            <v>50</v>
          </cell>
          <cell r="CH29">
            <v>15</v>
          </cell>
          <cell r="CI29">
            <v>17.5</v>
          </cell>
          <cell r="CJ29">
            <v>5.8333333333333341E-2</v>
          </cell>
          <cell r="CK29">
            <v>5.8333333333333341E-2</v>
          </cell>
          <cell r="CL29">
            <v>0</v>
          </cell>
          <cell r="CM29">
            <v>2.2615384615384617E-2</v>
          </cell>
          <cell r="CN29">
            <v>2.2615384615384617E-2</v>
          </cell>
          <cell r="CO29">
            <v>0</v>
          </cell>
          <cell r="CP29">
            <v>0</v>
          </cell>
          <cell r="CQ29">
            <v>3.1516056899457281</v>
          </cell>
          <cell r="CR29">
            <v>0</v>
          </cell>
          <cell r="CS29">
            <v>1</v>
          </cell>
          <cell r="CT29">
            <v>0</v>
          </cell>
          <cell r="CU29">
            <v>0</v>
          </cell>
          <cell r="CV29">
            <v>27</v>
          </cell>
          <cell r="CW29">
            <v>27</v>
          </cell>
          <cell r="CX29" t="str">
            <v xml:space="preserve"> </v>
          </cell>
          <cell r="CY29">
            <v>1.8</v>
          </cell>
          <cell r="CZ29">
            <v>1.5</v>
          </cell>
          <cell r="DA29">
            <v>1.5</v>
          </cell>
          <cell r="DB29">
            <v>400</v>
          </cell>
          <cell r="DC29">
            <v>188</v>
          </cell>
          <cell r="DD29">
            <v>104</v>
          </cell>
          <cell r="DE29">
            <v>30</v>
          </cell>
          <cell r="DF29">
            <v>46</v>
          </cell>
          <cell r="DG29">
            <v>8</v>
          </cell>
          <cell r="DH29">
            <v>4</v>
          </cell>
          <cell r="DI29">
            <v>20</v>
          </cell>
        </row>
        <row r="30">
          <cell r="A30" t="str">
            <v>RS 032</v>
          </cell>
          <cell r="B30">
            <v>32</v>
          </cell>
          <cell r="C30" t="str">
            <v>C</v>
          </cell>
          <cell r="D30" t="str">
            <v>T</v>
          </cell>
          <cell r="E30" t="str">
            <v>Mlangeni - Biriwiri</v>
          </cell>
          <cell r="F30" t="str">
            <v>M01</v>
          </cell>
          <cell r="G30">
            <v>28</v>
          </cell>
          <cell r="H30">
            <v>13.1</v>
          </cell>
          <cell r="I30" t="str">
            <v>R</v>
          </cell>
          <cell r="J30" t="str">
            <v>NTCHEU</v>
          </cell>
          <cell r="K30">
            <v>8</v>
          </cell>
          <cell r="L30">
            <v>0</v>
          </cell>
          <cell r="W30">
            <v>71</v>
          </cell>
          <cell r="X30" t="str">
            <v>AC</v>
          </cell>
          <cell r="Y30">
            <v>125</v>
          </cell>
          <cell r="Z30" t="str">
            <v>SB</v>
          </cell>
          <cell r="AA30">
            <v>150</v>
          </cell>
          <cell r="AB30" t="str">
            <v>GR</v>
          </cell>
          <cell r="AC30">
            <v>10</v>
          </cell>
          <cell r="AD30" t="str">
            <v>VR</v>
          </cell>
          <cell r="AE30">
            <v>0</v>
          </cell>
          <cell r="AF30">
            <v>0</v>
          </cell>
          <cell r="AG30">
            <v>0</v>
          </cell>
          <cell r="AH30">
            <v>0</v>
          </cell>
          <cell r="AI30">
            <v>0</v>
          </cell>
          <cell r="AJ30">
            <v>0</v>
          </cell>
          <cell r="AK30">
            <v>0</v>
          </cell>
          <cell r="AL30">
            <v>0</v>
          </cell>
          <cell r="AM30">
            <v>2</v>
          </cell>
          <cell r="AN30" t="str">
            <v>never resealed</v>
          </cell>
          <cell r="BO30" t="str">
            <v>RS 032</v>
          </cell>
          <cell r="BP30">
            <v>13.1</v>
          </cell>
          <cell r="BQ30">
            <v>6</v>
          </cell>
          <cell r="BR30" t="str">
            <v>R</v>
          </cell>
          <cell r="BS30" t="str">
            <v>C</v>
          </cell>
          <cell r="BT30">
            <v>0</v>
          </cell>
          <cell r="BU30" t="str">
            <v>AC</v>
          </cell>
          <cell r="BV30" t="str">
            <v/>
          </cell>
          <cell r="BW30">
            <v>2</v>
          </cell>
          <cell r="BX30">
            <v>40</v>
          </cell>
          <cell r="BY30" t="str">
            <v xml:space="preserve"> </v>
          </cell>
          <cell r="BZ30">
            <v>1</v>
          </cell>
          <cell r="CA30">
            <v>10</v>
          </cell>
          <cell r="CB30">
            <v>2.052</v>
          </cell>
          <cell r="CC30">
            <v>2.21</v>
          </cell>
          <cell r="CD30">
            <v>50</v>
          </cell>
          <cell r="CE30">
            <v>30</v>
          </cell>
          <cell r="CF30">
            <v>15</v>
          </cell>
          <cell r="CG30">
            <v>35</v>
          </cell>
          <cell r="CH30">
            <v>15</v>
          </cell>
          <cell r="CI30">
            <v>0</v>
          </cell>
          <cell r="CJ30">
            <v>0</v>
          </cell>
          <cell r="CK30">
            <v>10</v>
          </cell>
          <cell r="CL30">
            <v>15</v>
          </cell>
          <cell r="CM30">
            <v>0.19923076923076921</v>
          </cell>
          <cell r="CN30">
            <v>0.19923076923076921</v>
          </cell>
          <cell r="CO30">
            <v>0</v>
          </cell>
          <cell r="CP30">
            <v>0</v>
          </cell>
          <cell r="CQ30">
            <v>2.4092307692307693</v>
          </cell>
          <cell r="CR30">
            <v>0</v>
          </cell>
          <cell r="CS30">
            <v>1</v>
          </cell>
          <cell r="CT30">
            <v>0</v>
          </cell>
          <cell r="CU30">
            <v>0</v>
          </cell>
          <cell r="CV30">
            <v>27</v>
          </cell>
          <cell r="CW30">
            <v>27</v>
          </cell>
          <cell r="CX30" t="str">
            <v xml:space="preserve"> </v>
          </cell>
          <cell r="CY30">
            <v>1.5</v>
          </cell>
          <cell r="CZ30">
            <v>1.5</v>
          </cell>
          <cell r="DA30">
            <v>1.5</v>
          </cell>
          <cell r="DB30">
            <v>400</v>
          </cell>
          <cell r="DC30">
            <v>188</v>
          </cell>
          <cell r="DD30">
            <v>104</v>
          </cell>
          <cell r="DE30">
            <v>30</v>
          </cell>
          <cell r="DF30">
            <v>46</v>
          </cell>
          <cell r="DG30">
            <v>8</v>
          </cell>
          <cell r="DH30">
            <v>4</v>
          </cell>
          <cell r="DI30">
            <v>20</v>
          </cell>
        </row>
        <row r="31">
          <cell r="A31" t="str">
            <v>RS 021</v>
          </cell>
          <cell r="B31">
            <v>21</v>
          </cell>
          <cell r="C31" t="str">
            <v>C</v>
          </cell>
          <cell r="D31" t="str">
            <v>T</v>
          </cell>
          <cell r="E31" t="str">
            <v>Biriwiri - Ntcheu</v>
          </cell>
          <cell r="F31" t="str">
            <v>M01</v>
          </cell>
          <cell r="G31">
            <v>29</v>
          </cell>
          <cell r="H31">
            <v>6.7</v>
          </cell>
          <cell r="I31" t="str">
            <v>F</v>
          </cell>
          <cell r="J31" t="str">
            <v>NTCHEU</v>
          </cell>
          <cell r="K31">
            <v>8</v>
          </cell>
          <cell r="L31">
            <v>0</v>
          </cell>
          <cell r="W31">
            <v>71</v>
          </cell>
          <cell r="X31" t="str">
            <v>DS</v>
          </cell>
          <cell r="Y31">
            <v>125</v>
          </cell>
          <cell r="Z31" t="str">
            <v>SB</v>
          </cell>
          <cell r="AA31">
            <v>150</v>
          </cell>
          <cell r="AB31" t="str">
            <v>GR</v>
          </cell>
          <cell r="AC31">
            <v>10</v>
          </cell>
          <cell r="AD31" t="str">
            <v>VR</v>
          </cell>
          <cell r="AE31">
            <v>0</v>
          </cell>
          <cell r="AF31">
            <v>0</v>
          </cell>
          <cell r="AG31">
            <v>0</v>
          </cell>
          <cell r="AH31">
            <v>0</v>
          </cell>
          <cell r="AI31">
            <v>0</v>
          </cell>
          <cell r="AJ31">
            <v>0</v>
          </cell>
          <cell r="AK31">
            <v>0</v>
          </cell>
          <cell r="AL31">
            <v>0</v>
          </cell>
          <cell r="AM31">
            <v>1</v>
          </cell>
          <cell r="AN31" t="str">
            <v>never resealed</v>
          </cell>
          <cell r="BO31" t="str">
            <v>RS 021</v>
          </cell>
          <cell r="BP31">
            <v>6.7</v>
          </cell>
          <cell r="BQ31">
            <v>6</v>
          </cell>
          <cell r="BR31" t="str">
            <v>F</v>
          </cell>
          <cell r="BS31" t="str">
            <v>C</v>
          </cell>
          <cell r="BT31">
            <v>0</v>
          </cell>
          <cell r="BU31" t="str">
            <v>DS</v>
          </cell>
          <cell r="BV31" t="str">
            <v/>
          </cell>
          <cell r="BW31">
            <v>1</v>
          </cell>
          <cell r="BX31">
            <v>15</v>
          </cell>
          <cell r="BY31" t="str">
            <v xml:space="preserve"> </v>
          </cell>
          <cell r="BZ31">
            <v>1</v>
          </cell>
          <cell r="CA31">
            <v>10</v>
          </cell>
          <cell r="CB31">
            <v>1.677</v>
          </cell>
          <cell r="CC31">
            <v>2.4494146627565985</v>
          </cell>
          <cell r="CD31">
            <v>40</v>
          </cell>
          <cell r="CE31">
            <v>5</v>
          </cell>
          <cell r="CF31">
            <v>0</v>
          </cell>
          <cell r="CG31">
            <v>40</v>
          </cell>
          <cell r="CH31">
            <v>5</v>
          </cell>
          <cell r="CI31">
            <v>0.4</v>
          </cell>
          <cell r="CJ31">
            <v>1.3333333333333337E-3</v>
          </cell>
          <cell r="CK31">
            <v>1.3333333333333337E-3</v>
          </cell>
          <cell r="CL31">
            <v>0</v>
          </cell>
          <cell r="CM31">
            <v>5.1692307692307704E-4</v>
          </cell>
          <cell r="CN31">
            <v>5.1692307692307704E-4</v>
          </cell>
          <cell r="CO31">
            <v>0</v>
          </cell>
          <cell r="CP31">
            <v>0</v>
          </cell>
          <cell r="CQ31">
            <v>2.4499315858335216</v>
          </cell>
          <cell r="CR31">
            <v>0</v>
          </cell>
          <cell r="CS31">
            <v>1</v>
          </cell>
          <cell r="CT31">
            <v>0</v>
          </cell>
          <cell r="CU31">
            <v>0</v>
          </cell>
          <cell r="CV31">
            <v>27</v>
          </cell>
          <cell r="CW31">
            <v>27</v>
          </cell>
          <cell r="CX31" t="str">
            <v xml:space="preserve"> </v>
          </cell>
          <cell r="CY31">
            <v>2</v>
          </cell>
          <cell r="CZ31">
            <v>1.5</v>
          </cell>
          <cell r="DA31">
            <v>1.5</v>
          </cell>
          <cell r="DB31">
            <v>400</v>
          </cell>
          <cell r="DC31">
            <v>188</v>
          </cell>
          <cell r="DD31">
            <v>104</v>
          </cell>
          <cell r="DE31">
            <v>30</v>
          </cell>
          <cell r="DF31">
            <v>46</v>
          </cell>
          <cell r="DG31">
            <v>8</v>
          </cell>
          <cell r="DH31">
            <v>4</v>
          </cell>
          <cell r="DI31">
            <v>20</v>
          </cell>
        </row>
        <row r="32">
          <cell r="A32" t="str">
            <v>RS 019</v>
          </cell>
          <cell r="B32">
            <v>19</v>
          </cell>
          <cell r="C32" t="str">
            <v>C</v>
          </cell>
          <cell r="D32" t="str">
            <v>T</v>
          </cell>
          <cell r="E32" t="str">
            <v>Ntcheu - Bemvu</v>
          </cell>
          <cell r="F32" t="str">
            <v>M01</v>
          </cell>
          <cell r="G32">
            <v>30</v>
          </cell>
          <cell r="H32">
            <v>11.8</v>
          </cell>
          <cell r="I32" t="str">
            <v>F</v>
          </cell>
          <cell r="J32" t="str">
            <v>NTCHEU</v>
          </cell>
          <cell r="K32">
            <v>8</v>
          </cell>
          <cell r="L32">
            <v>0</v>
          </cell>
          <cell r="W32">
            <v>71</v>
          </cell>
          <cell r="X32" t="str">
            <v>DS</v>
          </cell>
          <cell r="Y32">
            <v>125</v>
          </cell>
          <cell r="Z32" t="str">
            <v>SB</v>
          </cell>
          <cell r="AA32">
            <v>150</v>
          </cell>
          <cell r="AB32" t="str">
            <v>CG</v>
          </cell>
          <cell r="AC32">
            <v>10</v>
          </cell>
          <cell r="AD32" t="str">
            <v>VR</v>
          </cell>
          <cell r="AE32">
            <v>89</v>
          </cell>
          <cell r="AF32" t="str">
            <v>AO</v>
          </cell>
          <cell r="AG32" t="str">
            <v>AC</v>
          </cell>
          <cell r="AH32">
            <v>50</v>
          </cell>
          <cell r="AI32">
            <v>0</v>
          </cell>
          <cell r="AJ32">
            <v>0</v>
          </cell>
          <cell r="AK32">
            <v>0</v>
          </cell>
          <cell r="AL32">
            <v>0</v>
          </cell>
          <cell r="AM32">
            <v>7</v>
          </cell>
          <cell r="AN32">
            <v>0</v>
          </cell>
          <cell r="BO32" t="str">
            <v>RS 019</v>
          </cell>
          <cell r="BP32">
            <v>11.8</v>
          </cell>
          <cell r="BQ32">
            <v>6</v>
          </cell>
          <cell r="BR32" t="str">
            <v>F</v>
          </cell>
          <cell r="BS32" t="str">
            <v>C</v>
          </cell>
          <cell r="BT32">
            <v>0</v>
          </cell>
          <cell r="BU32" t="str">
            <v>AC</v>
          </cell>
          <cell r="BV32" t="str">
            <v>DS</v>
          </cell>
          <cell r="BW32">
            <v>7</v>
          </cell>
          <cell r="BX32">
            <v>40</v>
          </cell>
          <cell r="BY32">
            <v>15</v>
          </cell>
          <cell r="BZ32">
            <v>1</v>
          </cell>
          <cell r="CA32">
            <v>10</v>
          </cell>
          <cell r="CB32">
            <v>2.2290000000000001</v>
          </cell>
          <cell r="CC32">
            <v>2.2000000000000002</v>
          </cell>
          <cell r="CD32">
            <v>70</v>
          </cell>
          <cell r="CE32">
            <v>4</v>
          </cell>
          <cell r="CF32">
            <v>0</v>
          </cell>
          <cell r="CG32">
            <v>70</v>
          </cell>
          <cell r="CH32">
            <v>4</v>
          </cell>
          <cell r="CI32">
            <v>0.5</v>
          </cell>
          <cell r="CJ32">
            <v>1.6666666666666668E-3</v>
          </cell>
          <cell r="CK32">
            <v>1.6666666666666668E-3</v>
          </cell>
          <cell r="CL32">
            <v>0</v>
          </cell>
          <cell r="CM32">
            <v>6.4615384615384621E-4</v>
          </cell>
          <cell r="CN32">
            <v>6.4615384615384621E-4</v>
          </cell>
          <cell r="CO32">
            <v>0</v>
          </cell>
          <cell r="CP32">
            <v>0</v>
          </cell>
          <cell r="CQ32">
            <v>2.2006461538461539</v>
          </cell>
          <cell r="CR32">
            <v>0</v>
          </cell>
          <cell r="CS32">
            <v>1</v>
          </cell>
          <cell r="CT32">
            <v>0</v>
          </cell>
          <cell r="CU32">
            <v>0</v>
          </cell>
          <cell r="CV32">
            <v>9</v>
          </cell>
          <cell r="CW32">
            <v>27</v>
          </cell>
          <cell r="CX32">
            <v>54</v>
          </cell>
          <cell r="CY32">
            <v>1.5</v>
          </cell>
          <cell r="CZ32">
            <v>1.3</v>
          </cell>
          <cell r="DA32">
            <v>1.3</v>
          </cell>
          <cell r="DB32">
            <v>440</v>
          </cell>
          <cell r="DC32">
            <v>207</v>
          </cell>
          <cell r="DD32">
            <v>115</v>
          </cell>
          <cell r="DE32">
            <v>33</v>
          </cell>
          <cell r="DF32">
            <v>51</v>
          </cell>
          <cell r="DG32">
            <v>9</v>
          </cell>
          <cell r="DH32">
            <v>5</v>
          </cell>
          <cell r="DI32">
            <v>22</v>
          </cell>
        </row>
        <row r="33">
          <cell r="A33" t="str">
            <v>RS 029</v>
          </cell>
          <cell r="B33">
            <v>29</v>
          </cell>
          <cell r="C33" t="str">
            <v>C</v>
          </cell>
          <cell r="D33" t="str">
            <v>T</v>
          </cell>
          <cell r="E33" t="str">
            <v>Bemvu - Njereza</v>
          </cell>
          <cell r="F33" t="str">
            <v>M01</v>
          </cell>
          <cell r="G33">
            <v>31</v>
          </cell>
          <cell r="H33">
            <v>8.8000000000000007</v>
          </cell>
          <cell r="I33" t="str">
            <v>R</v>
          </cell>
          <cell r="J33" t="str">
            <v>NTCHEU</v>
          </cell>
          <cell r="K33">
            <v>8</v>
          </cell>
          <cell r="L33">
            <v>0</v>
          </cell>
          <cell r="W33">
            <v>71</v>
          </cell>
          <cell r="X33" t="str">
            <v>AC</v>
          </cell>
          <cell r="Y33">
            <v>125</v>
          </cell>
          <cell r="Z33" t="str">
            <v>SB</v>
          </cell>
          <cell r="AA33">
            <v>150</v>
          </cell>
          <cell r="AB33" t="str">
            <v>GR</v>
          </cell>
          <cell r="AC33">
            <v>10</v>
          </cell>
          <cell r="AD33" t="str">
            <v>VR</v>
          </cell>
          <cell r="AE33">
            <v>89</v>
          </cell>
          <cell r="AF33" t="str">
            <v>AO</v>
          </cell>
          <cell r="AG33" t="str">
            <v>AC</v>
          </cell>
          <cell r="AH33">
            <v>50</v>
          </cell>
          <cell r="AI33">
            <v>0</v>
          </cell>
          <cell r="AJ33">
            <v>0</v>
          </cell>
          <cell r="AK33">
            <v>0</v>
          </cell>
          <cell r="AL33">
            <v>0</v>
          </cell>
          <cell r="AM33">
            <v>6</v>
          </cell>
          <cell r="AN33">
            <v>0</v>
          </cell>
          <cell r="BO33" t="str">
            <v>RS 029</v>
          </cell>
          <cell r="BP33">
            <v>8.8000000000000007</v>
          </cell>
          <cell r="BQ33">
            <v>6</v>
          </cell>
          <cell r="BR33" t="str">
            <v>R</v>
          </cell>
          <cell r="BS33" t="str">
            <v>C</v>
          </cell>
          <cell r="BT33">
            <v>0</v>
          </cell>
          <cell r="BU33" t="str">
            <v>AC</v>
          </cell>
          <cell r="BV33" t="str">
            <v>AC</v>
          </cell>
          <cell r="BW33">
            <v>6</v>
          </cell>
          <cell r="BX33">
            <v>40</v>
          </cell>
          <cell r="BY33">
            <v>40</v>
          </cell>
          <cell r="BZ33">
            <v>1</v>
          </cell>
          <cell r="CA33">
            <v>10</v>
          </cell>
          <cell r="CB33">
            <v>2.6040000000000001</v>
          </cell>
          <cell r="CC33">
            <v>2.3115847507331377</v>
          </cell>
          <cell r="CD33">
            <v>1</v>
          </cell>
          <cell r="CE33">
            <v>0</v>
          </cell>
          <cell r="CF33">
            <v>0</v>
          </cell>
          <cell r="CG33">
            <v>1</v>
          </cell>
          <cell r="CH33">
            <v>0</v>
          </cell>
          <cell r="CI33">
            <v>0</v>
          </cell>
          <cell r="CJ33">
            <v>0</v>
          </cell>
          <cell r="CK33">
            <v>0</v>
          </cell>
          <cell r="CL33">
            <v>0</v>
          </cell>
          <cell r="CM33">
            <v>0</v>
          </cell>
          <cell r="CN33">
            <v>0</v>
          </cell>
          <cell r="CO33">
            <v>0</v>
          </cell>
          <cell r="CP33">
            <v>0</v>
          </cell>
          <cell r="CQ33">
            <v>2.3115847507331377</v>
          </cell>
          <cell r="CR33">
            <v>0</v>
          </cell>
          <cell r="CS33">
            <v>1</v>
          </cell>
          <cell r="CT33">
            <v>0</v>
          </cell>
          <cell r="CU33">
            <v>0</v>
          </cell>
          <cell r="CV33">
            <v>9</v>
          </cell>
          <cell r="CW33">
            <v>27</v>
          </cell>
          <cell r="CX33">
            <v>54</v>
          </cell>
          <cell r="CY33">
            <v>1.1000000000000001</v>
          </cell>
          <cell r="CZ33">
            <v>1.2</v>
          </cell>
          <cell r="DA33">
            <v>1.1000000000000001</v>
          </cell>
          <cell r="DB33">
            <v>440</v>
          </cell>
          <cell r="DC33">
            <v>207</v>
          </cell>
          <cell r="DD33">
            <v>115</v>
          </cell>
          <cell r="DE33">
            <v>33</v>
          </cell>
          <cell r="DF33">
            <v>51</v>
          </cell>
          <cell r="DG33">
            <v>9</v>
          </cell>
          <cell r="DH33">
            <v>5</v>
          </cell>
          <cell r="DI33">
            <v>22</v>
          </cell>
        </row>
        <row r="34">
          <cell r="A34" t="str">
            <v>RS 016</v>
          </cell>
          <cell r="B34">
            <v>16</v>
          </cell>
          <cell r="C34" t="str">
            <v>C</v>
          </cell>
          <cell r="D34" t="str">
            <v>T</v>
          </cell>
          <cell r="E34" t="str">
            <v>Njereza - Balaka Market</v>
          </cell>
          <cell r="F34" t="str">
            <v>M01</v>
          </cell>
          <cell r="G34">
            <v>32</v>
          </cell>
          <cell r="H34">
            <v>12</v>
          </cell>
          <cell r="I34" t="str">
            <v>R</v>
          </cell>
          <cell r="J34" t="str">
            <v>NTCHEU</v>
          </cell>
          <cell r="K34">
            <v>8</v>
          </cell>
          <cell r="L34">
            <v>0</v>
          </cell>
          <cell r="W34">
            <v>71</v>
          </cell>
          <cell r="X34" t="str">
            <v>DS</v>
          </cell>
          <cell r="Y34">
            <v>150</v>
          </cell>
          <cell r="Z34" t="str">
            <v>SB</v>
          </cell>
          <cell r="AA34">
            <v>125</v>
          </cell>
          <cell r="AB34" t="str">
            <v>GR</v>
          </cell>
          <cell r="AC34">
            <v>10</v>
          </cell>
          <cell r="AD34" t="str">
            <v>VR</v>
          </cell>
          <cell r="AE34">
            <v>89</v>
          </cell>
          <cell r="AF34" t="str">
            <v>AO</v>
          </cell>
          <cell r="AG34" t="str">
            <v>AC</v>
          </cell>
          <cell r="AH34">
            <v>50</v>
          </cell>
          <cell r="AI34">
            <v>0</v>
          </cell>
          <cell r="AJ34">
            <v>0</v>
          </cell>
          <cell r="AK34">
            <v>0</v>
          </cell>
          <cell r="AL34">
            <v>0</v>
          </cell>
          <cell r="AM34">
            <v>7</v>
          </cell>
          <cell r="AN34">
            <v>0</v>
          </cell>
          <cell r="BO34" t="str">
            <v>RS 016</v>
          </cell>
          <cell r="BP34">
            <v>12</v>
          </cell>
          <cell r="BQ34">
            <v>6</v>
          </cell>
          <cell r="BR34" t="str">
            <v>R</v>
          </cell>
          <cell r="BS34" t="str">
            <v>S</v>
          </cell>
          <cell r="BT34">
            <v>0</v>
          </cell>
          <cell r="BU34" t="str">
            <v>AC</v>
          </cell>
          <cell r="BV34" t="str">
            <v>DS</v>
          </cell>
          <cell r="BW34">
            <v>7</v>
          </cell>
          <cell r="BX34">
            <v>40</v>
          </cell>
          <cell r="BY34">
            <v>15</v>
          </cell>
          <cell r="BZ34">
            <v>1</v>
          </cell>
          <cell r="CA34">
            <v>10</v>
          </cell>
          <cell r="CB34">
            <v>1.9790000000000001</v>
          </cell>
          <cell r="CC34">
            <v>1.8983616102372702</v>
          </cell>
          <cell r="CD34">
            <v>0</v>
          </cell>
          <cell r="CE34">
            <v>0</v>
          </cell>
          <cell r="CF34">
            <v>0</v>
          </cell>
          <cell r="CG34">
            <v>0</v>
          </cell>
          <cell r="CH34">
            <v>0</v>
          </cell>
          <cell r="CI34">
            <v>0</v>
          </cell>
          <cell r="CJ34">
            <v>0</v>
          </cell>
          <cell r="CK34">
            <v>0</v>
          </cell>
          <cell r="CL34">
            <v>0</v>
          </cell>
          <cell r="CM34">
            <v>0</v>
          </cell>
          <cell r="CN34">
            <v>0</v>
          </cell>
          <cell r="CO34">
            <v>0</v>
          </cell>
          <cell r="CP34">
            <v>0</v>
          </cell>
          <cell r="CQ34">
            <v>1.8983616102372702</v>
          </cell>
          <cell r="CR34">
            <v>0</v>
          </cell>
          <cell r="CS34">
            <v>1</v>
          </cell>
          <cell r="CT34">
            <v>0</v>
          </cell>
          <cell r="CU34">
            <v>0</v>
          </cell>
          <cell r="CV34">
            <v>9</v>
          </cell>
          <cell r="CW34">
            <v>27</v>
          </cell>
          <cell r="CX34">
            <v>54</v>
          </cell>
          <cell r="CY34">
            <v>1.1000000000000001</v>
          </cell>
          <cell r="CZ34">
            <v>1.2</v>
          </cell>
          <cell r="DA34">
            <v>1.1000000000000001</v>
          </cell>
          <cell r="DB34">
            <v>400</v>
          </cell>
          <cell r="DC34">
            <v>188</v>
          </cell>
          <cell r="DD34">
            <v>104</v>
          </cell>
          <cell r="DE34">
            <v>30</v>
          </cell>
          <cell r="DF34">
            <v>46</v>
          </cell>
          <cell r="DG34">
            <v>8</v>
          </cell>
          <cell r="DH34">
            <v>4</v>
          </cell>
          <cell r="DI34">
            <v>20</v>
          </cell>
        </row>
        <row r="35">
          <cell r="A35" t="str">
            <v>RS 036</v>
          </cell>
          <cell r="B35">
            <v>36</v>
          </cell>
          <cell r="C35" t="str">
            <v>C</v>
          </cell>
          <cell r="D35" t="str">
            <v>T</v>
          </cell>
          <cell r="E35" t="str">
            <v>Balaka Market - Chingeni</v>
          </cell>
          <cell r="F35" t="str">
            <v>M01</v>
          </cell>
          <cell r="G35">
            <v>33</v>
          </cell>
          <cell r="H35">
            <v>4.7</v>
          </cell>
          <cell r="I35" t="str">
            <v>F</v>
          </cell>
          <cell r="J35" t="str">
            <v>MACHINGA</v>
          </cell>
          <cell r="K35">
            <v>8</v>
          </cell>
          <cell r="L35">
            <v>0</v>
          </cell>
          <cell r="W35">
            <v>71</v>
          </cell>
          <cell r="X35" t="str">
            <v>AC</v>
          </cell>
          <cell r="Y35">
            <v>125</v>
          </cell>
          <cell r="Z35" t="str">
            <v>SB</v>
          </cell>
          <cell r="AA35">
            <v>150</v>
          </cell>
          <cell r="AB35" t="str">
            <v>GR</v>
          </cell>
          <cell r="AC35">
            <v>10</v>
          </cell>
          <cell r="AD35" t="str">
            <v>VR</v>
          </cell>
          <cell r="AE35">
            <v>89</v>
          </cell>
          <cell r="AF35" t="str">
            <v>AO</v>
          </cell>
          <cell r="AG35" t="str">
            <v>AC</v>
          </cell>
          <cell r="AH35">
            <v>50</v>
          </cell>
          <cell r="AI35">
            <v>0</v>
          </cell>
          <cell r="AJ35">
            <v>0</v>
          </cell>
          <cell r="AK35">
            <v>0</v>
          </cell>
          <cell r="AL35">
            <v>0</v>
          </cell>
          <cell r="AM35">
            <v>6</v>
          </cell>
          <cell r="AN35">
            <v>0</v>
          </cell>
          <cell r="BO35" t="str">
            <v>RS 036</v>
          </cell>
          <cell r="BP35">
            <v>4.7</v>
          </cell>
          <cell r="BQ35">
            <v>6</v>
          </cell>
          <cell r="BR35" t="str">
            <v>F</v>
          </cell>
          <cell r="BS35" t="str">
            <v>C</v>
          </cell>
          <cell r="BT35">
            <v>0</v>
          </cell>
          <cell r="BU35" t="str">
            <v>AC</v>
          </cell>
          <cell r="BV35" t="str">
            <v>AC</v>
          </cell>
          <cell r="BW35">
            <v>6</v>
          </cell>
          <cell r="BX35">
            <v>40</v>
          </cell>
          <cell r="BY35">
            <v>40</v>
          </cell>
          <cell r="BZ35">
            <v>1</v>
          </cell>
          <cell r="CA35">
            <v>10</v>
          </cell>
          <cell r="CB35">
            <v>2.6040000000000001</v>
          </cell>
          <cell r="CC35">
            <v>3.05</v>
          </cell>
          <cell r="CD35">
            <v>60</v>
          </cell>
          <cell r="CE35">
            <v>25</v>
          </cell>
          <cell r="CF35">
            <v>10</v>
          </cell>
          <cell r="CG35">
            <v>50</v>
          </cell>
          <cell r="CH35">
            <v>15</v>
          </cell>
          <cell r="CI35">
            <v>0.3</v>
          </cell>
          <cell r="CJ35">
            <v>1E-3</v>
          </cell>
          <cell r="CK35">
            <v>10</v>
          </cell>
          <cell r="CL35">
            <v>10</v>
          </cell>
          <cell r="CM35">
            <v>0.16653153846153848</v>
          </cell>
          <cell r="CN35">
            <v>0.16653153846153848</v>
          </cell>
          <cell r="CO35">
            <v>0</v>
          </cell>
          <cell r="CP35">
            <v>0</v>
          </cell>
          <cell r="CQ35">
            <v>3.2165315384615383</v>
          </cell>
          <cell r="CR35">
            <v>10</v>
          </cell>
          <cell r="CS35">
            <v>1</v>
          </cell>
          <cell r="CT35">
            <v>0</v>
          </cell>
          <cell r="CU35">
            <v>0</v>
          </cell>
          <cell r="CV35">
            <v>9</v>
          </cell>
          <cell r="CW35">
            <v>27</v>
          </cell>
          <cell r="CX35">
            <v>54</v>
          </cell>
          <cell r="CY35">
            <v>2</v>
          </cell>
          <cell r="CZ35">
            <v>1.5</v>
          </cell>
          <cell r="DA35">
            <v>1.3</v>
          </cell>
          <cell r="DB35">
            <v>500</v>
          </cell>
          <cell r="DC35">
            <v>235</v>
          </cell>
          <cell r="DD35">
            <v>130</v>
          </cell>
          <cell r="DE35">
            <v>38</v>
          </cell>
          <cell r="DF35">
            <v>58</v>
          </cell>
          <cell r="DG35">
            <v>10</v>
          </cell>
          <cell r="DH35">
            <v>5</v>
          </cell>
          <cell r="DI35">
            <v>25</v>
          </cell>
        </row>
        <row r="36">
          <cell r="A36" t="str">
            <v>RS 018</v>
          </cell>
          <cell r="B36">
            <v>18</v>
          </cell>
          <cell r="C36" t="str">
            <v>C</v>
          </cell>
          <cell r="D36" t="str">
            <v>T</v>
          </cell>
          <cell r="E36" t="str">
            <v>Chingeni - Senzani</v>
          </cell>
          <cell r="F36" t="str">
            <v>M01</v>
          </cell>
          <cell r="G36">
            <v>34</v>
          </cell>
          <cell r="H36">
            <v>14.8</v>
          </cell>
          <cell r="I36" t="str">
            <v>R</v>
          </cell>
          <cell r="J36" t="str">
            <v>NTCHEU</v>
          </cell>
          <cell r="K36">
            <v>8</v>
          </cell>
          <cell r="L36">
            <v>0</v>
          </cell>
          <cell r="W36">
            <v>89</v>
          </cell>
          <cell r="X36" t="str">
            <v>DS</v>
          </cell>
          <cell r="Y36">
            <v>200</v>
          </cell>
          <cell r="Z36" t="str">
            <v>SB</v>
          </cell>
          <cell r="AA36">
            <v>200</v>
          </cell>
          <cell r="AB36" t="str">
            <v>GR</v>
          </cell>
          <cell r="AC36">
            <v>16</v>
          </cell>
          <cell r="AD36" t="str">
            <v>VR</v>
          </cell>
          <cell r="AE36">
            <v>0</v>
          </cell>
          <cell r="AF36">
            <v>0</v>
          </cell>
          <cell r="AG36">
            <v>0</v>
          </cell>
          <cell r="AH36">
            <v>0</v>
          </cell>
          <cell r="AI36">
            <v>0</v>
          </cell>
          <cell r="AJ36">
            <v>0</v>
          </cell>
          <cell r="AK36">
            <v>0</v>
          </cell>
          <cell r="AL36">
            <v>0</v>
          </cell>
          <cell r="AM36">
            <v>1</v>
          </cell>
          <cell r="AN36" t="str">
            <v>never resealed</v>
          </cell>
          <cell r="BO36" t="str">
            <v>RS 018</v>
          </cell>
          <cell r="BP36">
            <v>14.8</v>
          </cell>
          <cell r="BQ36">
            <v>6</v>
          </cell>
          <cell r="BR36" t="str">
            <v>R</v>
          </cell>
          <cell r="BS36" t="str">
            <v>C</v>
          </cell>
          <cell r="BT36">
            <v>0</v>
          </cell>
          <cell r="BU36" t="str">
            <v>DS</v>
          </cell>
          <cell r="BV36" t="str">
            <v/>
          </cell>
          <cell r="BW36">
            <v>1</v>
          </cell>
          <cell r="BX36">
            <v>15</v>
          </cell>
          <cell r="BY36" t="str">
            <v xml:space="preserve"> </v>
          </cell>
          <cell r="BZ36">
            <v>1</v>
          </cell>
          <cell r="CA36">
            <v>16</v>
          </cell>
          <cell r="CB36">
            <v>2.177</v>
          </cell>
          <cell r="CC36">
            <v>2.9262475073313787</v>
          </cell>
          <cell r="CD36">
            <v>0</v>
          </cell>
          <cell r="CE36">
            <v>0</v>
          </cell>
          <cell r="CF36">
            <v>0</v>
          </cell>
          <cell r="CG36">
            <v>0</v>
          </cell>
          <cell r="CH36">
            <v>0</v>
          </cell>
          <cell r="CI36">
            <v>0.9</v>
          </cell>
          <cell r="CJ36">
            <v>3.0000000000000005E-3</v>
          </cell>
          <cell r="CK36">
            <v>3.0000000000000005E-3</v>
          </cell>
          <cell r="CL36">
            <v>0</v>
          </cell>
          <cell r="CM36">
            <v>1.1630769230769234E-3</v>
          </cell>
          <cell r="CN36">
            <v>1.1630769230769234E-3</v>
          </cell>
          <cell r="CO36">
            <v>0</v>
          </cell>
          <cell r="CP36">
            <v>0</v>
          </cell>
          <cell r="CQ36">
            <v>2.9274105842544556</v>
          </cell>
          <cell r="CR36">
            <v>0</v>
          </cell>
          <cell r="CS36">
            <v>1</v>
          </cell>
          <cell r="CT36">
            <v>0</v>
          </cell>
          <cell r="CU36">
            <v>0</v>
          </cell>
          <cell r="CV36">
            <v>9</v>
          </cell>
          <cell r="CW36">
            <v>9</v>
          </cell>
          <cell r="CX36" t="str">
            <v xml:space="preserve"> </v>
          </cell>
          <cell r="CY36">
            <v>1.5</v>
          </cell>
          <cell r="CZ36">
            <v>1.3</v>
          </cell>
          <cell r="DA36">
            <v>1.1000000000000001</v>
          </cell>
          <cell r="DB36">
            <v>400</v>
          </cell>
          <cell r="DC36">
            <v>188</v>
          </cell>
          <cell r="DD36">
            <v>104</v>
          </cell>
          <cell r="DE36">
            <v>30</v>
          </cell>
          <cell r="DF36">
            <v>46</v>
          </cell>
          <cell r="DG36">
            <v>8</v>
          </cell>
          <cell r="DH36">
            <v>4</v>
          </cell>
          <cell r="DI36">
            <v>20</v>
          </cell>
        </row>
        <row r="37">
          <cell r="A37" t="str">
            <v>RS 105</v>
          </cell>
          <cell r="B37">
            <v>105</v>
          </cell>
          <cell r="C37" t="str">
            <v>S</v>
          </cell>
          <cell r="D37" t="str">
            <v>T</v>
          </cell>
          <cell r="E37" t="str">
            <v>Senzani - Lipaluwa River</v>
          </cell>
          <cell r="F37" t="str">
            <v>M01</v>
          </cell>
          <cell r="G37">
            <v>35</v>
          </cell>
          <cell r="H37">
            <v>26.8</v>
          </cell>
          <cell r="I37" t="str">
            <v>F</v>
          </cell>
          <cell r="J37" t="str">
            <v>NTCHEU</v>
          </cell>
          <cell r="K37">
            <v>8</v>
          </cell>
          <cell r="L37">
            <v>0</v>
          </cell>
          <cell r="W37">
            <v>89</v>
          </cell>
          <cell r="X37" t="str">
            <v>DS</v>
          </cell>
          <cell r="Y37">
            <v>200</v>
          </cell>
          <cell r="Z37" t="str">
            <v>SB</v>
          </cell>
          <cell r="AA37">
            <v>150</v>
          </cell>
          <cell r="AB37" t="str">
            <v>GR</v>
          </cell>
          <cell r="AC37">
            <v>5</v>
          </cell>
          <cell r="AD37" t="str">
            <v>VR</v>
          </cell>
          <cell r="AE37">
            <v>0</v>
          </cell>
          <cell r="AF37">
            <v>0</v>
          </cell>
          <cell r="AG37">
            <v>0</v>
          </cell>
          <cell r="AH37">
            <v>0</v>
          </cell>
          <cell r="AI37">
            <v>0</v>
          </cell>
          <cell r="AJ37">
            <v>0</v>
          </cell>
          <cell r="AK37">
            <v>0</v>
          </cell>
          <cell r="AL37">
            <v>0</v>
          </cell>
          <cell r="AM37">
            <v>1</v>
          </cell>
          <cell r="AN37" t="str">
            <v>never resealed</v>
          </cell>
          <cell r="BO37" t="str">
            <v>RS 105</v>
          </cell>
          <cell r="BP37">
            <v>26.8</v>
          </cell>
          <cell r="BQ37">
            <v>6</v>
          </cell>
          <cell r="BR37" t="str">
            <v>F</v>
          </cell>
          <cell r="BS37" t="str">
            <v>C</v>
          </cell>
          <cell r="BT37">
            <v>0</v>
          </cell>
          <cell r="BU37" t="str">
            <v>DS</v>
          </cell>
          <cell r="BV37" t="str">
            <v/>
          </cell>
          <cell r="BW37">
            <v>1</v>
          </cell>
          <cell r="BX37">
            <v>15</v>
          </cell>
          <cell r="BY37" t="str">
            <v xml:space="preserve"> </v>
          </cell>
          <cell r="BZ37">
            <v>1</v>
          </cell>
          <cell r="CA37">
            <v>5</v>
          </cell>
          <cell r="CB37">
            <v>1.677</v>
          </cell>
          <cell r="CC37">
            <v>3.31</v>
          </cell>
          <cell r="CD37">
            <v>2.5</v>
          </cell>
          <cell r="CE37">
            <v>0</v>
          </cell>
          <cell r="CF37">
            <v>0</v>
          </cell>
          <cell r="CG37">
            <v>2.5</v>
          </cell>
          <cell r="CH37">
            <v>0</v>
          </cell>
          <cell r="CI37">
            <v>1.1000000000000001</v>
          </cell>
          <cell r="CJ37">
            <v>3.666666666666667E-3</v>
          </cell>
          <cell r="CK37">
            <v>3.666666666666667E-3</v>
          </cell>
          <cell r="CL37">
            <v>0</v>
          </cell>
          <cell r="CM37">
            <v>1.4215384615384617E-3</v>
          </cell>
          <cell r="CN37">
            <v>1.4215384615384617E-3</v>
          </cell>
          <cell r="CO37">
            <v>0</v>
          </cell>
          <cell r="CP37">
            <v>0</v>
          </cell>
          <cell r="CQ37">
            <v>3.3114215384615386</v>
          </cell>
          <cell r="CR37">
            <v>0</v>
          </cell>
          <cell r="CS37">
            <v>1</v>
          </cell>
          <cell r="CT37">
            <v>0</v>
          </cell>
          <cell r="CU37">
            <v>0</v>
          </cell>
          <cell r="CV37">
            <v>9</v>
          </cell>
          <cell r="CW37">
            <v>9</v>
          </cell>
          <cell r="CX37" t="str">
            <v xml:space="preserve"> </v>
          </cell>
          <cell r="CY37">
            <v>1.1000000000000001</v>
          </cell>
          <cell r="CZ37">
            <v>1.2</v>
          </cell>
          <cell r="DA37">
            <v>1.1000000000000001</v>
          </cell>
          <cell r="DB37">
            <v>400</v>
          </cell>
          <cell r="DC37">
            <v>188</v>
          </cell>
          <cell r="DD37">
            <v>104</v>
          </cell>
          <cell r="DE37">
            <v>30</v>
          </cell>
          <cell r="DF37">
            <v>46</v>
          </cell>
          <cell r="DG37">
            <v>8</v>
          </cell>
          <cell r="DH37">
            <v>4</v>
          </cell>
          <cell r="DI37">
            <v>20</v>
          </cell>
        </row>
        <row r="38">
          <cell r="A38" t="str">
            <v>RS 094</v>
          </cell>
          <cell r="B38">
            <v>94</v>
          </cell>
          <cell r="C38" t="str">
            <v>S</v>
          </cell>
          <cell r="D38" t="str">
            <v>T</v>
          </cell>
          <cell r="E38" t="str">
            <v>Matope - Chigaru</v>
          </cell>
          <cell r="F38" t="str">
            <v>M01</v>
          </cell>
          <cell r="G38">
            <v>36</v>
          </cell>
          <cell r="H38">
            <v>4.9000000000000004</v>
          </cell>
          <cell r="I38" t="str">
            <v>R</v>
          </cell>
          <cell r="J38" t="str">
            <v>BLANTYRE</v>
          </cell>
          <cell r="K38">
            <v>9</v>
          </cell>
          <cell r="L38">
            <v>0</v>
          </cell>
          <cell r="W38">
            <v>89</v>
          </cell>
          <cell r="X38" t="str">
            <v>DS</v>
          </cell>
          <cell r="Y38">
            <v>200</v>
          </cell>
          <cell r="Z38" t="str">
            <v>SB</v>
          </cell>
          <cell r="AA38">
            <v>150</v>
          </cell>
          <cell r="AB38" t="str">
            <v>GR</v>
          </cell>
          <cell r="AC38">
            <v>5</v>
          </cell>
          <cell r="AD38" t="str">
            <v>VR</v>
          </cell>
          <cell r="AE38">
            <v>0</v>
          </cell>
          <cell r="AF38">
            <v>0</v>
          </cell>
          <cell r="AG38">
            <v>0</v>
          </cell>
          <cell r="AH38">
            <v>0</v>
          </cell>
          <cell r="AI38">
            <v>0</v>
          </cell>
          <cell r="AJ38">
            <v>0</v>
          </cell>
          <cell r="AK38">
            <v>0</v>
          </cell>
          <cell r="AL38">
            <v>0</v>
          </cell>
          <cell r="AM38">
            <v>1</v>
          </cell>
          <cell r="AN38" t="str">
            <v>never resealed</v>
          </cell>
          <cell r="BO38" t="str">
            <v>RS 094</v>
          </cell>
          <cell r="BP38">
            <v>4.9000000000000004</v>
          </cell>
          <cell r="BQ38">
            <v>6</v>
          </cell>
          <cell r="BR38" t="str">
            <v>R</v>
          </cell>
          <cell r="BS38" t="str">
            <v>C</v>
          </cell>
          <cell r="BT38">
            <v>0</v>
          </cell>
          <cell r="BU38" t="str">
            <v>DS</v>
          </cell>
          <cell r="BV38" t="str">
            <v/>
          </cell>
          <cell r="BW38">
            <v>1</v>
          </cell>
          <cell r="BX38">
            <v>15</v>
          </cell>
          <cell r="BY38" t="str">
            <v xml:space="preserve"> </v>
          </cell>
          <cell r="BZ38">
            <v>1</v>
          </cell>
          <cell r="CA38">
            <v>5</v>
          </cell>
          <cell r="CB38">
            <v>1.677</v>
          </cell>
          <cell r="CC38">
            <v>2.868769501466276</v>
          </cell>
          <cell r="CD38">
            <v>0</v>
          </cell>
          <cell r="CE38">
            <v>0</v>
          </cell>
          <cell r="CF38">
            <v>0</v>
          </cell>
          <cell r="CG38">
            <v>0</v>
          </cell>
          <cell r="CH38">
            <v>0</v>
          </cell>
          <cell r="CI38">
            <v>0.21</v>
          </cell>
          <cell r="CJ38">
            <v>7.000000000000001E-4</v>
          </cell>
          <cell r="CK38">
            <v>7.000000000000001E-4</v>
          </cell>
          <cell r="CL38">
            <v>0</v>
          </cell>
          <cell r="CM38">
            <v>2.7138461538461539E-4</v>
          </cell>
          <cell r="CN38">
            <v>2.7138461538461539E-4</v>
          </cell>
          <cell r="CO38">
            <v>0</v>
          </cell>
          <cell r="CP38">
            <v>0</v>
          </cell>
          <cell r="CQ38">
            <v>2.8690408860816605</v>
          </cell>
          <cell r="CR38">
            <v>0</v>
          </cell>
          <cell r="CS38">
            <v>1</v>
          </cell>
          <cell r="CT38">
            <v>0</v>
          </cell>
          <cell r="CU38">
            <v>0</v>
          </cell>
          <cell r="CV38">
            <v>9</v>
          </cell>
          <cell r="CW38">
            <v>9</v>
          </cell>
          <cell r="CX38" t="str">
            <v xml:space="preserve"> </v>
          </cell>
          <cell r="CY38">
            <v>1.1000000000000001</v>
          </cell>
          <cell r="CZ38">
            <v>1.2</v>
          </cell>
          <cell r="DA38">
            <v>1</v>
          </cell>
          <cell r="DB38">
            <v>400</v>
          </cell>
          <cell r="DC38">
            <v>188</v>
          </cell>
          <cell r="DD38">
            <v>104</v>
          </cell>
          <cell r="DE38">
            <v>30</v>
          </cell>
          <cell r="DF38">
            <v>46</v>
          </cell>
          <cell r="DG38">
            <v>8</v>
          </cell>
          <cell r="DH38">
            <v>4</v>
          </cell>
          <cell r="DI38">
            <v>20</v>
          </cell>
        </row>
        <row r="39">
          <cell r="A39" t="str">
            <v>RS 090</v>
          </cell>
          <cell r="B39">
            <v>90</v>
          </cell>
          <cell r="C39" t="str">
            <v>S</v>
          </cell>
          <cell r="D39" t="str">
            <v>T</v>
          </cell>
          <cell r="E39" t="str">
            <v>Chigaru - Ndeka</v>
          </cell>
          <cell r="F39" t="str">
            <v>M01</v>
          </cell>
          <cell r="G39">
            <v>37</v>
          </cell>
          <cell r="H39">
            <v>12</v>
          </cell>
          <cell r="I39" t="str">
            <v>R</v>
          </cell>
          <cell r="J39" t="str">
            <v>BLANTYRE</v>
          </cell>
          <cell r="K39">
            <v>9</v>
          </cell>
          <cell r="L39">
            <v>0</v>
          </cell>
          <cell r="W39">
            <v>87</v>
          </cell>
          <cell r="X39" t="str">
            <v>DS</v>
          </cell>
          <cell r="Y39">
            <v>200</v>
          </cell>
          <cell r="Z39" t="str">
            <v>GR</v>
          </cell>
          <cell r="AA39">
            <v>200</v>
          </cell>
          <cell r="AB39" t="str">
            <v>GR</v>
          </cell>
          <cell r="AC39">
            <v>16</v>
          </cell>
          <cell r="AD39" t="str">
            <v>VR</v>
          </cell>
          <cell r="AE39">
            <v>0</v>
          </cell>
          <cell r="AF39">
            <v>0</v>
          </cell>
          <cell r="AG39">
            <v>0</v>
          </cell>
          <cell r="AH39">
            <v>0</v>
          </cell>
          <cell r="AI39">
            <v>0</v>
          </cell>
          <cell r="AJ39">
            <v>0</v>
          </cell>
          <cell r="AK39">
            <v>0</v>
          </cell>
          <cell r="AL39">
            <v>0</v>
          </cell>
          <cell r="AM39">
            <v>1</v>
          </cell>
          <cell r="AN39" t="str">
            <v>never resealed</v>
          </cell>
          <cell r="BO39" t="str">
            <v>RS 090</v>
          </cell>
          <cell r="BP39">
            <v>12</v>
          </cell>
          <cell r="BQ39">
            <v>6.7</v>
          </cell>
          <cell r="BR39" t="str">
            <v>R</v>
          </cell>
          <cell r="BS39" t="str">
            <v>C</v>
          </cell>
          <cell r="BT39">
            <v>0</v>
          </cell>
          <cell r="BU39" t="str">
            <v>DS</v>
          </cell>
          <cell r="BV39" t="str">
            <v/>
          </cell>
          <cell r="BW39">
            <v>1</v>
          </cell>
          <cell r="BX39">
            <v>15</v>
          </cell>
          <cell r="BY39" t="str">
            <v xml:space="preserve"> </v>
          </cell>
          <cell r="BZ39">
            <v>1</v>
          </cell>
          <cell r="CA39">
            <v>16</v>
          </cell>
          <cell r="CB39">
            <v>1.9770000000000001</v>
          </cell>
          <cell r="CC39">
            <v>3.1605583577712615</v>
          </cell>
          <cell r="CD39">
            <v>40</v>
          </cell>
          <cell r="CE39">
            <v>12</v>
          </cell>
          <cell r="CF39">
            <v>0</v>
          </cell>
          <cell r="CG39">
            <v>40</v>
          </cell>
          <cell r="CH39">
            <v>12</v>
          </cell>
          <cell r="CI39">
            <v>0.67</v>
          </cell>
          <cell r="CJ39">
            <v>2E-3</v>
          </cell>
          <cell r="CK39">
            <v>2E-3</v>
          </cell>
          <cell r="CL39">
            <v>0</v>
          </cell>
          <cell r="CM39">
            <v>7.7538461538461539E-4</v>
          </cell>
          <cell r="CN39">
            <v>7.7538461538461539E-4</v>
          </cell>
          <cell r="CO39">
            <v>0</v>
          </cell>
          <cell r="CP39">
            <v>0</v>
          </cell>
          <cell r="CQ39">
            <v>3.1613337423866459</v>
          </cell>
          <cell r="CR39">
            <v>10</v>
          </cell>
          <cell r="CS39">
            <v>1</v>
          </cell>
          <cell r="CT39">
            <v>0</v>
          </cell>
          <cell r="CU39">
            <v>0</v>
          </cell>
          <cell r="CV39">
            <v>11</v>
          </cell>
          <cell r="CW39">
            <v>11</v>
          </cell>
          <cell r="CX39" t="str">
            <v xml:space="preserve"> </v>
          </cell>
          <cell r="CY39">
            <v>2</v>
          </cell>
          <cell r="CZ39">
            <v>2</v>
          </cell>
          <cell r="DA39">
            <v>1</v>
          </cell>
          <cell r="DB39">
            <v>400</v>
          </cell>
          <cell r="DC39">
            <v>188</v>
          </cell>
          <cell r="DD39">
            <v>104</v>
          </cell>
          <cell r="DE39">
            <v>30</v>
          </cell>
          <cell r="DF39">
            <v>46</v>
          </cell>
          <cell r="DG39">
            <v>8</v>
          </cell>
          <cell r="DH39">
            <v>4</v>
          </cell>
          <cell r="DI39">
            <v>20</v>
          </cell>
        </row>
        <row r="40">
          <cell r="A40" t="str">
            <v>RS 098</v>
          </cell>
          <cell r="B40">
            <v>98</v>
          </cell>
          <cell r="C40" t="str">
            <v>S</v>
          </cell>
          <cell r="D40" t="str">
            <v>T</v>
          </cell>
          <cell r="E40" t="str">
            <v>Ndeka - Lirangwe</v>
          </cell>
          <cell r="F40" t="str">
            <v>M01</v>
          </cell>
          <cell r="G40">
            <v>38</v>
          </cell>
          <cell r="H40">
            <v>10.9</v>
          </cell>
          <cell r="I40" t="str">
            <v>R</v>
          </cell>
          <cell r="J40" t="str">
            <v>BLANTYRE</v>
          </cell>
          <cell r="K40">
            <v>9</v>
          </cell>
          <cell r="L40">
            <v>0</v>
          </cell>
          <cell r="W40">
            <v>89</v>
          </cell>
          <cell r="X40" t="str">
            <v>DS</v>
          </cell>
          <cell r="Y40">
            <v>200</v>
          </cell>
          <cell r="Z40" t="str">
            <v>SB</v>
          </cell>
          <cell r="AA40">
            <v>150</v>
          </cell>
          <cell r="AB40" t="str">
            <v>GR</v>
          </cell>
          <cell r="AC40">
            <v>5</v>
          </cell>
          <cell r="AD40" t="str">
            <v>VR</v>
          </cell>
          <cell r="AE40">
            <v>0</v>
          </cell>
          <cell r="AF40">
            <v>0</v>
          </cell>
          <cell r="AG40">
            <v>0</v>
          </cell>
          <cell r="AH40">
            <v>0</v>
          </cell>
          <cell r="AI40">
            <v>0</v>
          </cell>
          <cell r="AJ40">
            <v>0</v>
          </cell>
          <cell r="AK40">
            <v>0</v>
          </cell>
          <cell r="AL40">
            <v>0</v>
          </cell>
          <cell r="AM40">
            <v>1</v>
          </cell>
          <cell r="AN40" t="str">
            <v>never resealed</v>
          </cell>
          <cell r="BO40" t="str">
            <v>RS 098</v>
          </cell>
          <cell r="BP40">
            <v>10.9</v>
          </cell>
          <cell r="BQ40">
            <v>6.7</v>
          </cell>
          <cell r="BR40" t="str">
            <v>R</v>
          </cell>
          <cell r="BS40" t="str">
            <v>C</v>
          </cell>
          <cell r="BT40">
            <v>0</v>
          </cell>
          <cell r="BU40" t="str">
            <v>DS</v>
          </cell>
          <cell r="BV40" t="str">
            <v/>
          </cell>
          <cell r="BW40">
            <v>1</v>
          </cell>
          <cell r="BX40">
            <v>15</v>
          </cell>
          <cell r="BY40" t="str">
            <v xml:space="preserve"> </v>
          </cell>
          <cell r="BZ40">
            <v>1</v>
          </cell>
          <cell r="CA40">
            <v>5</v>
          </cell>
          <cell r="CB40">
            <v>1.677</v>
          </cell>
          <cell r="CC40">
            <v>3.1</v>
          </cell>
          <cell r="CD40">
            <v>20</v>
          </cell>
          <cell r="CE40">
            <v>0</v>
          </cell>
          <cell r="CF40">
            <v>0</v>
          </cell>
          <cell r="CG40">
            <v>20</v>
          </cell>
          <cell r="CH40">
            <v>0</v>
          </cell>
          <cell r="CI40">
            <v>0.2</v>
          </cell>
          <cell r="CJ40">
            <v>5.9701492537313444E-4</v>
          </cell>
          <cell r="CK40">
            <v>5.9701492537313444E-4</v>
          </cell>
          <cell r="CL40">
            <v>0</v>
          </cell>
          <cell r="CM40">
            <v>2.3145809414466134E-4</v>
          </cell>
          <cell r="CN40">
            <v>2.3145809414466134E-4</v>
          </cell>
          <cell r="CO40">
            <v>0</v>
          </cell>
          <cell r="CP40">
            <v>0</v>
          </cell>
          <cell r="CQ40">
            <v>3.1002314580941448</v>
          </cell>
          <cell r="CR40">
            <v>15</v>
          </cell>
          <cell r="CS40">
            <v>1</v>
          </cell>
          <cell r="CT40">
            <v>0</v>
          </cell>
          <cell r="CU40">
            <v>0</v>
          </cell>
          <cell r="CV40">
            <v>9</v>
          </cell>
          <cell r="CW40">
            <v>9</v>
          </cell>
          <cell r="CX40" t="str">
            <v xml:space="preserve"> </v>
          </cell>
          <cell r="CY40">
            <v>2</v>
          </cell>
          <cell r="CZ40">
            <v>2</v>
          </cell>
          <cell r="DA40">
            <v>1.3</v>
          </cell>
          <cell r="DB40">
            <v>600</v>
          </cell>
          <cell r="DC40">
            <v>282</v>
          </cell>
          <cell r="DD40">
            <v>156</v>
          </cell>
          <cell r="DE40">
            <v>45</v>
          </cell>
          <cell r="DF40">
            <v>69</v>
          </cell>
          <cell r="DG40">
            <v>12</v>
          </cell>
          <cell r="DH40">
            <v>6</v>
          </cell>
          <cell r="DI40">
            <v>30</v>
          </cell>
        </row>
        <row r="41">
          <cell r="A41" t="str">
            <v>RS 096</v>
          </cell>
          <cell r="B41">
            <v>96</v>
          </cell>
          <cell r="C41" t="str">
            <v>S</v>
          </cell>
          <cell r="D41" t="str">
            <v>T</v>
          </cell>
          <cell r="E41" t="str">
            <v>Lirangwe - Chirimba</v>
          </cell>
          <cell r="F41" t="str">
            <v>M01</v>
          </cell>
          <cell r="G41">
            <v>39</v>
          </cell>
          <cell r="H41">
            <v>22.5</v>
          </cell>
          <cell r="I41" t="str">
            <v>R</v>
          </cell>
          <cell r="J41" t="str">
            <v>BLANTYRE</v>
          </cell>
          <cell r="K41">
            <v>9</v>
          </cell>
          <cell r="L41">
            <v>0</v>
          </cell>
          <cell r="W41">
            <v>89</v>
          </cell>
          <cell r="X41" t="str">
            <v>DS</v>
          </cell>
          <cell r="Y41">
            <v>200</v>
          </cell>
          <cell r="Z41" t="str">
            <v>SB</v>
          </cell>
          <cell r="AA41">
            <v>150</v>
          </cell>
          <cell r="AB41" t="str">
            <v>GR</v>
          </cell>
          <cell r="AC41">
            <v>5</v>
          </cell>
          <cell r="AD41" t="str">
            <v>VR</v>
          </cell>
          <cell r="AE41">
            <v>0</v>
          </cell>
          <cell r="AF41">
            <v>0</v>
          </cell>
          <cell r="AG41">
            <v>0</v>
          </cell>
          <cell r="AH41">
            <v>0</v>
          </cell>
          <cell r="AI41">
            <v>0</v>
          </cell>
          <cell r="AJ41">
            <v>0</v>
          </cell>
          <cell r="AK41">
            <v>0</v>
          </cell>
          <cell r="AL41">
            <v>0</v>
          </cell>
          <cell r="AM41">
            <v>1</v>
          </cell>
          <cell r="AN41" t="str">
            <v>never resealed</v>
          </cell>
          <cell r="BO41" t="str">
            <v>RS 096</v>
          </cell>
          <cell r="BP41">
            <v>22.5</v>
          </cell>
          <cell r="BQ41">
            <v>6.7</v>
          </cell>
          <cell r="BR41" t="str">
            <v>R</v>
          </cell>
          <cell r="BS41" t="str">
            <v>C</v>
          </cell>
          <cell r="BT41">
            <v>0</v>
          </cell>
          <cell r="BU41" t="str">
            <v>DS</v>
          </cell>
          <cell r="BV41" t="str">
            <v/>
          </cell>
          <cell r="BW41">
            <v>1</v>
          </cell>
          <cell r="BX41">
            <v>15</v>
          </cell>
          <cell r="BY41" t="str">
            <v xml:space="preserve"> </v>
          </cell>
          <cell r="BZ41">
            <v>1</v>
          </cell>
          <cell r="CA41">
            <v>5</v>
          </cell>
          <cell r="CB41">
            <v>1.677</v>
          </cell>
          <cell r="CC41">
            <v>3.0335055718475079</v>
          </cell>
          <cell r="CD41">
            <v>60</v>
          </cell>
          <cell r="CE41">
            <v>12</v>
          </cell>
          <cell r="CF41">
            <v>0</v>
          </cell>
          <cell r="CG41">
            <v>60</v>
          </cell>
          <cell r="CH41">
            <v>12</v>
          </cell>
          <cell r="CI41">
            <v>2</v>
          </cell>
          <cell r="CJ41">
            <v>5.9701492537313433E-3</v>
          </cell>
          <cell r="CK41">
            <v>5.9701492537313433E-3</v>
          </cell>
          <cell r="CL41">
            <v>0</v>
          </cell>
          <cell r="CM41">
            <v>2.3145809414466131E-3</v>
          </cell>
          <cell r="CN41">
            <v>2.3145809414466131E-3</v>
          </cell>
          <cell r="CO41">
            <v>0</v>
          </cell>
          <cell r="CP41">
            <v>0</v>
          </cell>
          <cell r="CQ41">
            <v>3.0358201527889546</v>
          </cell>
          <cell r="CR41">
            <v>5</v>
          </cell>
          <cell r="CS41">
            <v>1</v>
          </cell>
          <cell r="CT41">
            <v>0</v>
          </cell>
          <cell r="CU41">
            <v>0</v>
          </cell>
          <cell r="CV41">
            <v>9</v>
          </cell>
          <cell r="CW41">
            <v>9</v>
          </cell>
          <cell r="CX41" t="str">
            <v xml:space="preserve"> </v>
          </cell>
          <cell r="CY41">
            <v>1.5</v>
          </cell>
          <cell r="CZ41">
            <v>2</v>
          </cell>
          <cell r="DA41">
            <v>2</v>
          </cell>
          <cell r="DB41">
            <v>600</v>
          </cell>
          <cell r="DC41">
            <v>282</v>
          </cell>
          <cell r="DD41">
            <v>156</v>
          </cell>
          <cell r="DE41">
            <v>45</v>
          </cell>
          <cell r="DF41">
            <v>69</v>
          </cell>
          <cell r="DG41">
            <v>12</v>
          </cell>
          <cell r="DH41">
            <v>6</v>
          </cell>
          <cell r="DI41">
            <v>30</v>
          </cell>
        </row>
        <row r="42">
          <cell r="A42" t="str">
            <v>RS 095</v>
          </cell>
          <cell r="B42">
            <v>95</v>
          </cell>
          <cell r="C42" t="str">
            <v>S</v>
          </cell>
          <cell r="D42" t="str">
            <v>T</v>
          </cell>
          <cell r="E42" t="str">
            <v>Chirimba - Blantyre</v>
          </cell>
          <cell r="F42" t="str">
            <v>M01</v>
          </cell>
          <cell r="G42">
            <v>40</v>
          </cell>
          <cell r="H42">
            <v>10.4</v>
          </cell>
          <cell r="I42" t="str">
            <v>R</v>
          </cell>
          <cell r="J42" t="str">
            <v>BLANTYRE</v>
          </cell>
          <cell r="K42">
            <v>9</v>
          </cell>
          <cell r="L42">
            <v>0</v>
          </cell>
          <cell r="W42">
            <v>89</v>
          </cell>
          <cell r="X42" t="str">
            <v>DS</v>
          </cell>
          <cell r="Y42">
            <v>200</v>
          </cell>
          <cell r="Z42" t="str">
            <v>SB</v>
          </cell>
          <cell r="AA42">
            <v>150</v>
          </cell>
          <cell r="AB42" t="str">
            <v>GR</v>
          </cell>
          <cell r="AC42">
            <v>5</v>
          </cell>
          <cell r="AD42" t="str">
            <v>VR</v>
          </cell>
          <cell r="AE42">
            <v>0</v>
          </cell>
          <cell r="AF42">
            <v>0</v>
          </cell>
          <cell r="AG42">
            <v>0</v>
          </cell>
          <cell r="AH42">
            <v>0</v>
          </cell>
          <cell r="AI42">
            <v>0</v>
          </cell>
          <cell r="AJ42">
            <v>0</v>
          </cell>
          <cell r="AK42">
            <v>0</v>
          </cell>
          <cell r="AL42">
            <v>0</v>
          </cell>
          <cell r="AM42">
            <v>1</v>
          </cell>
          <cell r="AN42" t="str">
            <v>never resealed</v>
          </cell>
          <cell r="BO42" t="str">
            <v>RS 095</v>
          </cell>
          <cell r="BP42">
            <v>10.4</v>
          </cell>
          <cell r="BQ42">
            <v>6.7</v>
          </cell>
          <cell r="BR42" t="str">
            <v>R</v>
          </cell>
          <cell r="BS42" t="str">
            <v>C</v>
          </cell>
          <cell r="BT42">
            <v>0</v>
          </cell>
          <cell r="BU42" t="str">
            <v>DS</v>
          </cell>
          <cell r="BV42" t="str">
            <v/>
          </cell>
          <cell r="BW42">
            <v>1</v>
          </cell>
          <cell r="BX42">
            <v>15</v>
          </cell>
          <cell r="BY42" t="str">
            <v xml:space="preserve"> </v>
          </cell>
          <cell r="BZ42">
            <v>1</v>
          </cell>
          <cell r="CA42">
            <v>5</v>
          </cell>
          <cell r="CB42">
            <v>1.677</v>
          </cell>
          <cell r="CC42">
            <v>4.1772032258064513</v>
          </cell>
          <cell r="CD42">
            <v>75</v>
          </cell>
          <cell r="CE42">
            <v>38</v>
          </cell>
          <cell r="CF42">
            <v>23</v>
          </cell>
          <cell r="CG42">
            <v>52</v>
          </cell>
          <cell r="CH42">
            <v>15</v>
          </cell>
          <cell r="CI42">
            <v>2.5</v>
          </cell>
          <cell r="CJ42">
            <v>7.462686567164179E-3</v>
          </cell>
          <cell r="CK42">
            <v>10</v>
          </cell>
          <cell r="CL42">
            <v>23</v>
          </cell>
          <cell r="CM42">
            <v>0.25497244546498277</v>
          </cell>
          <cell r="CN42">
            <v>0.25497244546498277</v>
          </cell>
          <cell r="CO42">
            <v>0</v>
          </cell>
          <cell r="CP42">
            <v>0</v>
          </cell>
          <cell r="CQ42">
            <v>4.432175671271434</v>
          </cell>
          <cell r="CR42">
            <v>5</v>
          </cell>
          <cell r="CS42">
            <v>1</v>
          </cell>
          <cell r="CT42">
            <v>0</v>
          </cell>
          <cell r="CU42">
            <v>0</v>
          </cell>
          <cell r="CV42">
            <v>9</v>
          </cell>
          <cell r="CW42">
            <v>9</v>
          </cell>
          <cell r="CX42" t="str">
            <v xml:space="preserve"> </v>
          </cell>
          <cell r="CY42">
            <v>3</v>
          </cell>
          <cell r="CZ42">
            <v>2.8</v>
          </cell>
          <cell r="DA42">
            <v>1.1000000000000001</v>
          </cell>
          <cell r="DB42">
            <v>900</v>
          </cell>
          <cell r="DC42">
            <v>423</v>
          </cell>
          <cell r="DD42">
            <v>234</v>
          </cell>
          <cell r="DE42">
            <v>68</v>
          </cell>
          <cell r="DF42">
            <v>104</v>
          </cell>
          <cell r="DG42">
            <v>18</v>
          </cell>
          <cell r="DH42">
            <v>9</v>
          </cell>
          <cell r="DI42">
            <v>45</v>
          </cell>
        </row>
        <row r="43">
          <cell r="A43" t="str">
            <v>RS 092</v>
          </cell>
          <cell r="B43">
            <v>92</v>
          </cell>
          <cell r="C43" t="str">
            <v>S</v>
          </cell>
          <cell r="D43" t="str">
            <v>T</v>
          </cell>
          <cell r="E43" t="str">
            <v>Blantyre - Bango</v>
          </cell>
          <cell r="F43" t="str">
            <v>M01</v>
          </cell>
          <cell r="G43">
            <v>41</v>
          </cell>
          <cell r="H43">
            <v>7.4</v>
          </cell>
          <cell r="I43" t="str">
            <v>R</v>
          </cell>
          <cell r="J43" t="str">
            <v>BLANTYRE</v>
          </cell>
          <cell r="K43">
            <v>10</v>
          </cell>
          <cell r="L43">
            <v>0</v>
          </cell>
          <cell r="W43">
            <v>80</v>
          </cell>
          <cell r="X43" t="str">
            <v>DS</v>
          </cell>
          <cell r="Y43">
            <v>150</v>
          </cell>
          <cell r="Z43" t="str">
            <v>SB</v>
          </cell>
          <cell r="AA43">
            <v>150</v>
          </cell>
          <cell r="AB43" t="str">
            <v>GR</v>
          </cell>
          <cell r="AC43">
            <v>12</v>
          </cell>
          <cell r="AD43" t="str">
            <v>VR</v>
          </cell>
          <cell r="AE43">
            <v>0</v>
          </cell>
          <cell r="AF43">
            <v>0</v>
          </cell>
          <cell r="AG43">
            <v>0</v>
          </cell>
          <cell r="AH43">
            <v>0</v>
          </cell>
          <cell r="AI43">
            <v>0</v>
          </cell>
          <cell r="AJ43">
            <v>0</v>
          </cell>
          <cell r="AK43">
            <v>0</v>
          </cell>
          <cell r="AL43">
            <v>0</v>
          </cell>
          <cell r="AM43">
            <v>1</v>
          </cell>
          <cell r="AN43" t="str">
            <v>never resealed</v>
          </cell>
          <cell r="BO43" t="str">
            <v>RS 092</v>
          </cell>
          <cell r="BP43">
            <v>7.4</v>
          </cell>
          <cell r="BQ43">
            <v>6</v>
          </cell>
          <cell r="BR43" t="str">
            <v>R</v>
          </cell>
          <cell r="BS43" t="str">
            <v>C</v>
          </cell>
          <cell r="BT43">
            <v>0</v>
          </cell>
          <cell r="BU43" t="str">
            <v>DS</v>
          </cell>
          <cell r="BV43" t="str">
            <v/>
          </cell>
          <cell r="BW43">
            <v>1</v>
          </cell>
          <cell r="BX43">
            <v>15</v>
          </cell>
          <cell r="BY43" t="str">
            <v xml:space="preserve"> </v>
          </cell>
          <cell r="BZ43">
            <v>1</v>
          </cell>
          <cell r="CA43">
            <v>12</v>
          </cell>
          <cell r="CB43">
            <v>1.677</v>
          </cell>
          <cell r="CC43">
            <v>5.69</v>
          </cell>
          <cell r="CD43">
            <v>85</v>
          </cell>
          <cell r="CE43">
            <v>51</v>
          </cell>
          <cell r="CF43">
            <v>36</v>
          </cell>
          <cell r="CG43">
            <v>49</v>
          </cell>
          <cell r="CH43">
            <v>15</v>
          </cell>
          <cell r="CI43">
            <v>600</v>
          </cell>
          <cell r="CJ43">
            <v>2</v>
          </cell>
          <cell r="CK43">
            <v>10</v>
          </cell>
          <cell r="CL43">
            <v>36</v>
          </cell>
          <cell r="CM43">
            <v>1.0935384615384616</v>
          </cell>
          <cell r="CN43">
            <v>1.0935384615384616</v>
          </cell>
          <cell r="CO43">
            <v>0</v>
          </cell>
          <cell r="CP43">
            <v>0</v>
          </cell>
          <cell r="CQ43">
            <v>6.7835384615384617</v>
          </cell>
          <cell r="CR43">
            <v>0</v>
          </cell>
          <cell r="CS43">
            <v>1</v>
          </cell>
          <cell r="CT43">
            <v>0</v>
          </cell>
          <cell r="CU43">
            <v>0</v>
          </cell>
          <cell r="CV43">
            <v>18</v>
          </cell>
          <cell r="CW43">
            <v>18</v>
          </cell>
          <cell r="CX43" t="str">
            <v xml:space="preserve"> </v>
          </cell>
          <cell r="CY43">
            <v>3</v>
          </cell>
          <cell r="CZ43">
            <v>3</v>
          </cell>
          <cell r="DA43">
            <v>2</v>
          </cell>
          <cell r="DB43">
            <v>500</v>
          </cell>
          <cell r="DC43">
            <v>235</v>
          </cell>
          <cell r="DD43">
            <v>130</v>
          </cell>
          <cell r="DE43">
            <v>38</v>
          </cell>
          <cell r="DF43">
            <v>58</v>
          </cell>
          <cell r="DG43">
            <v>10</v>
          </cell>
          <cell r="DH43">
            <v>5</v>
          </cell>
          <cell r="DI43">
            <v>25</v>
          </cell>
        </row>
        <row r="44">
          <cell r="A44" t="str">
            <v>RS 104</v>
          </cell>
          <cell r="B44">
            <v>104</v>
          </cell>
          <cell r="C44" t="str">
            <v>S</v>
          </cell>
          <cell r="D44" t="str">
            <v>T</v>
          </cell>
          <cell r="E44" t="str">
            <v>Bango - Mirale Police Post</v>
          </cell>
          <cell r="F44" t="str">
            <v>M01</v>
          </cell>
          <cell r="G44">
            <v>42</v>
          </cell>
          <cell r="H44">
            <v>11.4</v>
          </cell>
          <cell r="I44" t="str">
            <v>R</v>
          </cell>
          <cell r="J44" t="str">
            <v>BLANTYRE</v>
          </cell>
          <cell r="K44">
            <v>9</v>
          </cell>
          <cell r="L44">
            <v>0</v>
          </cell>
          <cell r="W44">
            <v>80</v>
          </cell>
          <cell r="X44" t="str">
            <v>DS</v>
          </cell>
          <cell r="Y44">
            <v>150</v>
          </cell>
          <cell r="Z44" t="str">
            <v>SB</v>
          </cell>
          <cell r="AA44">
            <v>100</v>
          </cell>
          <cell r="AB44" t="str">
            <v>GR</v>
          </cell>
          <cell r="AC44">
            <v>12</v>
          </cell>
          <cell r="AD44" t="str">
            <v>VR</v>
          </cell>
          <cell r="AE44">
            <v>0</v>
          </cell>
          <cell r="AF44">
            <v>0</v>
          </cell>
          <cell r="AG44">
            <v>0</v>
          </cell>
          <cell r="AH44">
            <v>0</v>
          </cell>
          <cell r="AI44">
            <v>0</v>
          </cell>
          <cell r="AJ44">
            <v>0</v>
          </cell>
          <cell r="AK44">
            <v>0</v>
          </cell>
          <cell r="AL44">
            <v>0</v>
          </cell>
          <cell r="AM44">
            <v>1</v>
          </cell>
          <cell r="AN44" t="str">
            <v>never resealed</v>
          </cell>
          <cell r="BO44" t="str">
            <v>RS 104</v>
          </cell>
          <cell r="BP44">
            <v>11.4</v>
          </cell>
          <cell r="BQ44">
            <v>6</v>
          </cell>
          <cell r="BR44" t="str">
            <v>R</v>
          </cell>
          <cell r="BS44" t="str">
            <v>C</v>
          </cell>
          <cell r="BT44">
            <v>0</v>
          </cell>
          <cell r="BU44" t="str">
            <v>DS</v>
          </cell>
          <cell r="BV44" t="str">
            <v/>
          </cell>
          <cell r="BW44">
            <v>1</v>
          </cell>
          <cell r="BX44">
            <v>15</v>
          </cell>
          <cell r="BY44" t="str">
            <v xml:space="preserve"> </v>
          </cell>
          <cell r="BZ44">
            <v>1</v>
          </cell>
          <cell r="CA44">
            <v>12</v>
          </cell>
          <cell r="CB44">
            <v>1.177</v>
          </cell>
          <cell r="CC44">
            <v>5.1370979472140768</v>
          </cell>
          <cell r="CD44">
            <v>90</v>
          </cell>
          <cell r="CE44">
            <v>55</v>
          </cell>
          <cell r="CF44">
            <v>40</v>
          </cell>
          <cell r="CG44">
            <v>50</v>
          </cell>
          <cell r="CH44">
            <v>15</v>
          </cell>
          <cell r="CI44">
            <v>25</v>
          </cell>
          <cell r="CJ44">
            <v>8.3333333333333343E-2</v>
          </cell>
          <cell r="CK44">
            <v>10</v>
          </cell>
          <cell r="CL44">
            <v>40</v>
          </cell>
          <cell r="CM44">
            <v>0.39608974358974353</v>
          </cell>
          <cell r="CN44">
            <v>0.39608974358974353</v>
          </cell>
          <cell r="CO44">
            <v>0</v>
          </cell>
          <cell r="CP44">
            <v>0</v>
          </cell>
          <cell r="CQ44">
            <v>5.5331876908038202</v>
          </cell>
          <cell r="CR44">
            <v>60</v>
          </cell>
          <cell r="CS44">
            <v>1</v>
          </cell>
          <cell r="CT44">
            <v>0</v>
          </cell>
          <cell r="CU44">
            <v>0</v>
          </cell>
          <cell r="CV44">
            <v>18</v>
          </cell>
          <cell r="CW44">
            <v>18</v>
          </cell>
          <cell r="CX44" t="str">
            <v xml:space="preserve"> </v>
          </cell>
          <cell r="CY44">
            <v>2</v>
          </cell>
          <cell r="CZ44">
            <v>2</v>
          </cell>
          <cell r="DA44">
            <v>2</v>
          </cell>
          <cell r="DB44">
            <v>400</v>
          </cell>
          <cell r="DC44">
            <v>188</v>
          </cell>
          <cell r="DD44">
            <v>104</v>
          </cell>
          <cell r="DE44">
            <v>30</v>
          </cell>
          <cell r="DF44">
            <v>46</v>
          </cell>
          <cell r="DG44">
            <v>8</v>
          </cell>
          <cell r="DH44">
            <v>4</v>
          </cell>
          <cell r="DI44">
            <v>20</v>
          </cell>
        </row>
        <row r="45">
          <cell r="A45" t="str">
            <v>RS 093</v>
          </cell>
          <cell r="B45">
            <v>93</v>
          </cell>
          <cell r="C45" t="str">
            <v>S</v>
          </cell>
          <cell r="D45" t="str">
            <v>T</v>
          </cell>
          <cell r="E45" t="str">
            <v>Mirale Police Post - Madziabango</v>
          </cell>
          <cell r="F45" t="str">
            <v>M01</v>
          </cell>
          <cell r="G45">
            <v>43</v>
          </cell>
          <cell r="H45">
            <v>7.9</v>
          </cell>
          <cell r="I45" t="str">
            <v>R</v>
          </cell>
          <cell r="J45" t="str">
            <v>BLANTYRE</v>
          </cell>
          <cell r="K45">
            <v>9</v>
          </cell>
          <cell r="L45">
            <v>0</v>
          </cell>
          <cell r="W45">
            <v>80</v>
          </cell>
          <cell r="X45" t="str">
            <v>DS</v>
          </cell>
          <cell r="Y45">
            <v>150</v>
          </cell>
          <cell r="Z45" t="str">
            <v>SB</v>
          </cell>
          <cell r="AA45">
            <v>150</v>
          </cell>
          <cell r="AB45" t="str">
            <v>GR</v>
          </cell>
          <cell r="AC45">
            <v>12</v>
          </cell>
          <cell r="AD45" t="str">
            <v>VR</v>
          </cell>
          <cell r="AE45">
            <v>0</v>
          </cell>
          <cell r="AF45">
            <v>0</v>
          </cell>
          <cell r="AG45">
            <v>0</v>
          </cell>
          <cell r="AH45">
            <v>0</v>
          </cell>
          <cell r="AI45">
            <v>0</v>
          </cell>
          <cell r="AJ45">
            <v>0</v>
          </cell>
          <cell r="AK45">
            <v>0</v>
          </cell>
          <cell r="AL45">
            <v>0</v>
          </cell>
          <cell r="AM45">
            <v>1</v>
          </cell>
          <cell r="AN45" t="str">
            <v>never resealed</v>
          </cell>
          <cell r="BO45" t="str">
            <v>RS 093</v>
          </cell>
          <cell r="BP45">
            <v>7.9</v>
          </cell>
          <cell r="BQ45">
            <v>6</v>
          </cell>
          <cell r="BR45" t="str">
            <v>R</v>
          </cell>
          <cell r="BS45" t="str">
            <v>C</v>
          </cell>
          <cell r="BT45">
            <v>0</v>
          </cell>
          <cell r="BU45" t="str">
            <v>DS</v>
          </cell>
          <cell r="BV45" t="str">
            <v/>
          </cell>
          <cell r="BW45">
            <v>1</v>
          </cell>
          <cell r="BX45">
            <v>15</v>
          </cell>
          <cell r="BY45" t="str">
            <v xml:space="preserve"> </v>
          </cell>
          <cell r="BZ45">
            <v>1</v>
          </cell>
          <cell r="CA45">
            <v>12</v>
          </cell>
          <cell r="CB45">
            <v>1.677</v>
          </cell>
          <cell r="CC45">
            <v>6.7552300377042318</v>
          </cell>
          <cell r="CD45">
            <v>85</v>
          </cell>
          <cell r="CE45">
            <v>50</v>
          </cell>
          <cell r="CF45">
            <v>35</v>
          </cell>
          <cell r="CG45">
            <v>50</v>
          </cell>
          <cell r="CH45">
            <v>15</v>
          </cell>
          <cell r="CI45">
            <v>24</v>
          </cell>
          <cell r="CJ45">
            <v>8.0000000000000016E-2</v>
          </cell>
          <cell r="CK45">
            <v>10</v>
          </cell>
          <cell r="CL45">
            <v>35</v>
          </cell>
          <cell r="CM45">
            <v>0.36175384615384615</v>
          </cell>
          <cell r="CN45">
            <v>0.36175384615384615</v>
          </cell>
          <cell r="CO45">
            <v>0</v>
          </cell>
          <cell r="CP45">
            <v>0</v>
          </cell>
          <cell r="CQ45">
            <v>7.1169838838580777</v>
          </cell>
          <cell r="CR45">
            <v>55</v>
          </cell>
          <cell r="CS45">
            <v>1</v>
          </cell>
          <cell r="CT45">
            <v>0</v>
          </cell>
          <cell r="CU45">
            <v>0</v>
          </cell>
          <cell r="CV45">
            <v>18</v>
          </cell>
          <cell r="CW45">
            <v>18</v>
          </cell>
          <cell r="CX45" t="str">
            <v xml:space="preserve"> </v>
          </cell>
          <cell r="CY45">
            <v>1.8</v>
          </cell>
          <cell r="CZ45">
            <v>2</v>
          </cell>
          <cell r="DA45">
            <v>1.8</v>
          </cell>
          <cell r="DB45">
            <v>400</v>
          </cell>
          <cell r="DC45">
            <v>188</v>
          </cell>
          <cell r="DD45">
            <v>104</v>
          </cell>
          <cell r="DE45">
            <v>30</v>
          </cell>
          <cell r="DF45">
            <v>46</v>
          </cell>
          <cell r="DG45">
            <v>8</v>
          </cell>
          <cell r="DH45">
            <v>4</v>
          </cell>
          <cell r="DI45">
            <v>20</v>
          </cell>
        </row>
        <row r="46">
          <cell r="A46" t="str">
            <v>RS 106</v>
          </cell>
          <cell r="B46">
            <v>106</v>
          </cell>
          <cell r="C46" t="str">
            <v>S</v>
          </cell>
          <cell r="D46" t="str">
            <v>T</v>
          </cell>
          <cell r="E46" t="str">
            <v>Madziabango - Thabwa</v>
          </cell>
          <cell r="F46" t="str">
            <v>M01</v>
          </cell>
          <cell r="G46">
            <v>44</v>
          </cell>
          <cell r="H46">
            <v>11.7</v>
          </cell>
          <cell r="I46" t="str">
            <v>H</v>
          </cell>
          <cell r="J46" t="str">
            <v>CHIKWAWA</v>
          </cell>
          <cell r="K46">
            <v>9</v>
          </cell>
          <cell r="L46">
            <v>0</v>
          </cell>
          <cell r="W46">
            <v>80</v>
          </cell>
          <cell r="X46" t="str">
            <v>DS</v>
          </cell>
          <cell r="Y46">
            <v>150</v>
          </cell>
          <cell r="Z46" t="str">
            <v>SB</v>
          </cell>
          <cell r="AA46">
            <v>100</v>
          </cell>
          <cell r="AB46" t="str">
            <v>GR</v>
          </cell>
          <cell r="AC46">
            <v>12</v>
          </cell>
          <cell r="AD46" t="str">
            <v>VR</v>
          </cell>
          <cell r="AE46">
            <v>0</v>
          </cell>
          <cell r="AF46">
            <v>0</v>
          </cell>
          <cell r="AG46">
            <v>0</v>
          </cell>
          <cell r="AH46">
            <v>0</v>
          </cell>
          <cell r="AI46">
            <v>0</v>
          </cell>
          <cell r="AJ46">
            <v>0</v>
          </cell>
          <cell r="AK46">
            <v>0</v>
          </cell>
          <cell r="AL46">
            <v>0</v>
          </cell>
          <cell r="AM46">
            <v>1</v>
          </cell>
          <cell r="AN46" t="str">
            <v>never resealed</v>
          </cell>
          <cell r="BO46" t="str">
            <v>RS 106</v>
          </cell>
          <cell r="BP46">
            <v>11.7</v>
          </cell>
          <cell r="BQ46">
            <v>6</v>
          </cell>
          <cell r="BR46" t="str">
            <v>H</v>
          </cell>
          <cell r="BS46" t="str">
            <v>C</v>
          </cell>
          <cell r="BT46">
            <v>0</v>
          </cell>
          <cell r="BU46" t="str">
            <v>DS</v>
          </cell>
          <cell r="BV46" t="str">
            <v/>
          </cell>
          <cell r="BW46">
            <v>1</v>
          </cell>
          <cell r="BX46">
            <v>15</v>
          </cell>
          <cell r="BY46" t="str">
            <v xml:space="preserve"> </v>
          </cell>
          <cell r="BZ46">
            <v>1</v>
          </cell>
          <cell r="CA46">
            <v>12</v>
          </cell>
          <cell r="CB46">
            <v>1.177</v>
          </cell>
          <cell r="CC46">
            <v>6.6103543854972013</v>
          </cell>
          <cell r="CD46">
            <v>80</v>
          </cell>
          <cell r="CE46">
            <v>50</v>
          </cell>
          <cell r="CF46">
            <v>35</v>
          </cell>
          <cell r="CG46">
            <v>45</v>
          </cell>
          <cell r="CH46">
            <v>15</v>
          </cell>
          <cell r="CI46">
            <v>23</v>
          </cell>
          <cell r="CJ46">
            <v>7.6666666666666675E-2</v>
          </cell>
          <cell r="CK46">
            <v>10</v>
          </cell>
          <cell r="CL46">
            <v>35</v>
          </cell>
          <cell r="CM46">
            <v>0.36049487179487183</v>
          </cell>
          <cell r="CN46">
            <v>0.36049487179487183</v>
          </cell>
          <cell r="CO46">
            <v>0</v>
          </cell>
          <cell r="CP46">
            <v>0</v>
          </cell>
          <cell r="CQ46">
            <v>6.9708492572920733</v>
          </cell>
          <cell r="CR46">
            <v>50</v>
          </cell>
          <cell r="CS46">
            <v>1</v>
          </cell>
          <cell r="CT46">
            <v>0</v>
          </cell>
          <cell r="CU46">
            <v>0</v>
          </cell>
          <cell r="CV46">
            <v>18</v>
          </cell>
          <cell r="CW46">
            <v>18</v>
          </cell>
          <cell r="CX46" t="str">
            <v xml:space="preserve"> </v>
          </cell>
          <cell r="CY46">
            <v>1.5</v>
          </cell>
          <cell r="CZ46">
            <v>2</v>
          </cell>
          <cell r="DA46">
            <v>1.3</v>
          </cell>
          <cell r="DB46">
            <v>300</v>
          </cell>
          <cell r="DC46">
            <v>141</v>
          </cell>
          <cell r="DD46">
            <v>78</v>
          </cell>
          <cell r="DE46">
            <v>23</v>
          </cell>
          <cell r="DF46">
            <v>35</v>
          </cell>
          <cell r="DG46">
            <v>6</v>
          </cell>
          <cell r="DH46">
            <v>3</v>
          </cell>
          <cell r="DI46">
            <v>15</v>
          </cell>
        </row>
        <row r="47">
          <cell r="A47" t="str">
            <v>RS 102</v>
          </cell>
          <cell r="B47">
            <v>102</v>
          </cell>
          <cell r="C47" t="str">
            <v>S</v>
          </cell>
          <cell r="D47" t="str">
            <v>T</v>
          </cell>
          <cell r="E47" t="str">
            <v>Thabwa - Chikwawa</v>
          </cell>
          <cell r="F47" t="str">
            <v>M01</v>
          </cell>
          <cell r="G47">
            <v>45</v>
          </cell>
          <cell r="H47">
            <v>8.3000000000000007</v>
          </cell>
          <cell r="I47" t="str">
            <v>F</v>
          </cell>
          <cell r="J47" t="str">
            <v>CHIKWAWA</v>
          </cell>
          <cell r="K47">
            <v>9</v>
          </cell>
          <cell r="L47">
            <v>0</v>
          </cell>
          <cell r="W47">
            <v>80</v>
          </cell>
          <cell r="X47" t="str">
            <v>DS</v>
          </cell>
          <cell r="Y47">
            <v>150</v>
          </cell>
          <cell r="Z47" t="str">
            <v>SB</v>
          </cell>
          <cell r="AA47">
            <v>100</v>
          </cell>
          <cell r="AB47" t="str">
            <v>GR</v>
          </cell>
          <cell r="AC47">
            <v>12</v>
          </cell>
          <cell r="AD47" t="str">
            <v>VR</v>
          </cell>
          <cell r="AE47">
            <v>0</v>
          </cell>
          <cell r="AF47">
            <v>0</v>
          </cell>
          <cell r="AG47">
            <v>0</v>
          </cell>
          <cell r="AH47">
            <v>0</v>
          </cell>
          <cell r="AI47">
            <v>0</v>
          </cell>
          <cell r="AJ47">
            <v>0</v>
          </cell>
          <cell r="AK47">
            <v>0</v>
          </cell>
          <cell r="AL47">
            <v>0</v>
          </cell>
          <cell r="AM47">
            <v>1</v>
          </cell>
          <cell r="AN47" t="str">
            <v>never resealed</v>
          </cell>
          <cell r="BO47" t="str">
            <v>RS 102</v>
          </cell>
          <cell r="BP47">
            <v>8.3000000000000007</v>
          </cell>
          <cell r="BQ47">
            <v>6</v>
          </cell>
          <cell r="BR47" t="str">
            <v>F</v>
          </cell>
          <cell r="BS47" t="str">
            <v>C</v>
          </cell>
          <cell r="BT47">
            <v>0</v>
          </cell>
          <cell r="BU47" t="str">
            <v>DS</v>
          </cell>
          <cell r="BV47" t="str">
            <v/>
          </cell>
          <cell r="BW47">
            <v>1</v>
          </cell>
          <cell r="BX47">
            <v>15</v>
          </cell>
          <cell r="BY47" t="str">
            <v xml:space="preserve"> </v>
          </cell>
          <cell r="BZ47">
            <v>1</v>
          </cell>
          <cell r="CA47">
            <v>12</v>
          </cell>
          <cell r="CB47">
            <v>1.177</v>
          </cell>
          <cell r="CC47">
            <v>8.3274964809384162</v>
          </cell>
          <cell r="CD47">
            <v>99</v>
          </cell>
          <cell r="CE47">
            <v>80</v>
          </cell>
          <cell r="CF47">
            <v>65</v>
          </cell>
          <cell r="CG47">
            <v>34</v>
          </cell>
          <cell r="CH47">
            <v>15</v>
          </cell>
          <cell r="CI47">
            <v>85</v>
          </cell>
          <cell r="CJ47">
            <v>0.28333333333333333</v>
          </cell>
          <cell r="CK47">
            <v>10</v>
          </cell>
          <cell r="CL47">
            <v>65</v>
          </cell>
          <cell r="CM47">
            <v>0.63701282051282049</v>
          </cell>
          <cell r="CN47">
            <v>0.63701282051282049</v>
          </cell>
          <cell r="CO47">
            <v>0</v>
          </cell>
          <cell r="CP47">
            <v>0</v>
          </cell>
          <cell r="CQ47">
            <v>8.9645093014512369</v>
          </cell>
          <cell r="CR47">
            <v>75</v>
          </cell>
          <cell r="CS47">
            <v>1</v>
          </cell>
          <cell r="CT47">
            <v>0</v>
          </cell>
          <cell r="CU47">
            <v>0</v>
          </cell>
          <cell r="CV47">
            <v>18</v>
          </cell>
          <cell r="CW47">
            <v>18</v>
          </cell>
          <cell r="CX47" t="str">
            <v xml:space="preserve"> </v>
          </cell>
          <cell r="CY47">
            <v>1.2</v>
          </cell>
          <cell r="CZ47">
            <v>2</v>
          </cell>
          <cell r="DA47">
            <v>1.1000000000000001</v>
          </cell>
          <cell r="DB47">
            <v>500</v>
          </cell>
          <cell r="DC47">
            <v>235</v>
          </cell>
          <cell r="DD47">
            <v>130</v>
          </cell>
          <cell r="DE47">
            <v>38</v>
          </cell>
          <cell r="DF47">
            <v>58</v>
          </cell>
          <cell r="DG47">
            <v>10</v>
          </cell>
          <cell r="DH47">
            <v>5</v>
          </cell>
          <cell r="DI47">
            <v>25</v>
          </cell>
        </row>
        <row r="48">
          <cell r="A48" t="str">
            <v>RS 101</v>
          </cell>
          <cell r="B48">
            <v>101</v>
          </cell>
          <cell r="C48" t="str">
            <v>S</v>
          </cell>
          <cell r="D48" t="str">
            <v>T</v>
          </cell>
          <cell r="E48" t="str">
            <v>Chikwawa - Lengwe T/Off</v>
          </cell>
          <cell r="F48" t="str">
            <v>M01</v>
          </cell>
          <cell r="G48">
            <v>46</v>
          </cell>
          <cell r="H48">
            <v>18.7</v>
          </cell>
          <cell r="I48" t="str">
            <v>F</v>
          </cell>
          <cell r="J48" t="str">
            <v>CHIKWAWA</v>
          </cell>
          <cell r="K48">
            <v>9</v>
          </cell>
          <cell r="L48">
            <v>0</v>
          </cell>
          <cell r="W48">
            <v>78</v>
          </cell>
          <cell r="X48" t="str">
            <v>SA</v>
          </cell>
          <cell r="Y48">
            <v>60</v>
          </cell>
          <cell r="Z48" t="str">
            <v>SB</v>
          </cell>
          <cell r="AA48">
            <v>150</v>
          </cell>
          <cell r="AB48" t="str">
            <v>GR</v>
          </cell>
          <cell r="AC48">
            <v>6</v>
          </cell>
          <cell r="AD48" t="str">
            <v>VR</v>
          </cell>
          <cell r="AE48">
            <v>83</v>
          </cell>
          <cell r="AF48" t="str">
            <v>RC</v>
          </cell>
          <cell r="AG48" t="str">
            <v>ST</v>
          </cell>
          <cell r="AH48">
            <v>15</v>
          </cell>
          <cell r="AI48">
            <v>98</v>
          </cell>
          <cell r="AJ48" t="str">
            <v>RC</v>
          </cell>
          <cell r="AK48" t="str">
            <v>DS</v>
          </cell>
          <cell r="AL48">
            <v>15</v>
          </cell>
          <cell r="AM48">
            <v>1</v>
          </cell>
          <cell r="AN48" t="str">
            <v>under reconstuction</v>
          </cell>
          <cell r="BO48" t="str">
            <v>RS 101</v>
          </cell>
          <cell r="BP48">
            <v>18.7</v>
          </cell>
          <cell r="BQ48" t="str">
            <v>n.a.</v>
          </cell>
          <cell r="BR48" t="str">
            <v>F</v>
          </cell>
          <cell r="BS48" t="str">
            <v>n.a.</v>
          </cell>
          <cell r="BT48">
            <v>0</v>
          </cell>
          <cell r="BU48" t="str">
            <v>DS</v>
          </cell>
          <cell r="BV48" t="str">
            <v/>
          </cell>
          <cell r="BW48">
            <v>1</v>
          </cell>
          <cell r="BX48">
            <v>15</v>
          </cell>
          <cell r="BY48" t="str">
            <v xml:space="preserve"> </v>
          </cell>
          <cell r="BZ48">
            <v>1</v>
          </cell>
          <cell r="CA48">
            <v>6</v>
          </cell>
          <cell r="CB48">
            <v>1.6850000000000001</v>
          </cell>
          <cell r="CC48" t="str">
            <v>Under reconstruction 1998</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t="str">
            <v xml:space="preserve"> </v>
          </cell>
          <cell r="CY48" t="str">
            <v>n.a.</v>
          </cell>
          <cell r="CZ48" t="str">
            <v>n.a.</v>
          </cell>
          <cell r="DA48" t="str">
            <v>n.a.</v>
          </cell>
          <cell r="DB48">
            <v>300</v>
          </cell>
          <cell r="DC48">
            <v>141</v>
          </cell>
          <cell r="DD48">
            <v>78</v>
          </cell>
          <cell r="DE48">
            <v>23</v>
          </cell>
          <cell r="DF48">
            <v>35</v>
          </cell>
          <cell r="DG48">
            <v>6</v>
          </cell>
          <cell r="DH48">
            <v>3</v>
          </cell>
          <cell r="DI48">
            <v>15</v>
          </cell>
        </row>
        <row r="49">
          <cell r="A49" t="str">
            <v>RS 103</v>
          </cell>
          <cell r="B49">
            <v>103</v>
          </cell>
          <cell r="C49" t="str">
            <v>S</v>
          </cell>
          <cell r="D49" t="str">
            <v>T</v>
          </cell>
          <cell r="E49" t="str">
            <v>Lengwe T/Off - Nchalo</v>
          </cell>
          <cell r="F49" t="str">
            <v>M01</v>
          </cell>
          <cell r="G49">
            <v>47</v>
          </cell>
          <cell r="H49">
            <v>8.5</v>
          </cell>
          <cell r="I49" t="str">
            <v>F</v>
          </cell>
          <cell r="J49" t="str">
            <v>CHIKWAWA</v>
          </cell>
          <cell r="K49">
            <v>9</v>
          </cell>
          <cell r="L49">
            <v>0</v>
          </cell>
          <cell r="W49">
            <v>78</v>
          </cell>
          <cell r="X49" t="str">
            <v>SA</v>
          </cell>
          <cell r="Y49">
            <v>60</v>
          </cell>
          <cell r="Z49" t="str">
            <v>SB</v>
          </cell>
          <cell r="AA49">
            <v>150</v>
          </cell>
          <cell r="AB49" t="str">
            <v>GR</v>
          </cell>
          <cell r="AC49">
            <v>6</v>
          </cell>
          <cell r="AD49" t="str">
            <v>VR</v>
          </cell>
          <cell r="AE49">
            <v>83</v>
          </cell>
          <cell r="AF49" t="str">
            <v>RC</v>
          </cell>
          <cell r="AG49" t="str">
            <v>ST</v>
          </cell>
          <cell r="AH49">
            <v>15</v>
          </cell>
          <cell r="AI49">
            <v>98</v>
          </cell>
          <cell r="AJ49" t="str">
            <v>RC</v>
          </cell>
          <cell r="AK49" t="str">
            <v>DS</v>
          </cell>
          <cell r="AL49">
            <v>15</v>
          </cell>
          <cell r="AM49">
            <v>1</v>
          </cell>
          <cell r="AN49" t="str">
            <v>under reconstuction</v>
          </cell>
          <cell r="BO49" t="str">
            <v>RS 103</v>
          </cell>
          <cell r="BP49">
            <v>8.5</v>
          </cell>
          <cell r="BQ49" t="str">
            <v>n.a.</v>
          </cell>
          <cell r="BR49" t="str">
            <v>F</v>
          </cell>
          <cell r="BS49" t="str">
            <v>n.a.</v>
          </cell>
          <cell r="BT49">
            <v>0</v>
          </cell>
          <cell r="BU49" t="str">
            <v>DS</v>
          </cell>
          <cell r="BV49" t="str">
            <v/>
          </cell>
          <cell r="BW49">
            <v>1</v>
          </cell>
          <cell r="BX49">
            <v>15</v>
          </cell>
          <cell r="BY49" t="str">
            <v xml:space="preserve"> </v>
          </cell>
          <cell r="BZ49">
            <v>1</v>
          </cell>
          <cell r="CA49">
            <v>6</v>
          </cell>
          <cell r="CB49">
            <v>1.6850000000000001</v>
          </cell>
          <cell r="CC49" t="str">
            <v>Under reconstruction 1998</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t="str">
            <v xml:space="preserve"> </v>
          </cell>
          <cell r="CY49" t="str">
            <v>n.a.</v>
          </cell>
          <cell r="CZ49" t="str">
            <v>n.a.</v>
          </cell>
          <cell r="DA49" t="str">
            <v>n.a.</v>
          </cell>
          <cell r="DB49">
            <v>300</v>
          </cell>
          <cell r="DC49">
            <v>141</v>
          </cell>
          <cell r="DD49">
            <v>78</v>
          </cell>
          <cell r="DE49">
            <v>23</v>
          </cell>
          <cell r="DF49">
            <v>35</v>
          </cell>
          <cell r="DG49">
            <v>6</v>
          </cell>
          <cell r="DH49">
            <v>3</v>
          </cell>
          <cell r="DI49">
            <v>15</v>
          </cell>
        </row>
        <row r="50">
          <cell r="A50" t="str">
            <v>RS 099</v>
          </cell>
          <cell r="B50">
            <v>99</v>
          </cell>
          <cell r="C50" t="str">
            <v>S</v>
          </cell>
          <cell r="D50" t="str">
            <v>T</v>
          </cell>
          <cell r="E50" t="str">
            <v>Nchalo - Gama</v>
          </cell>
          <cell r="F50" t="str">
            <v>M01</v>
          </cell>
          <cell r="G50">
            <v>48</v>
          </cell>
          <cell r="H50">
            <v>16.899999999999999</v>
          </cell>
          <cell r="I50" t="str">
            <v>F</v>
          </cell>
          <cell r="J50" t="str">
            <v>CHIKWAWA</v>
          </cell>
          <cell r="K50">
            <v>10</v>
          </cell>
          <cell r="L50">
            <v>0</v>
          </cell>
          <cell r="W50">
            <v>78</v>
          </cell>
          <cell r="X50" t="str">
            <v>SA</v>
          </cell>
          <cell r="Y50">
            <v>60</v>
          </cell>
          <cell r="Z50" t="str">
            <v>SB</v>
          </cell>
          <cell r="AA50">
            <v>150</v>
          </cell>
          <cell r="AB50" t="str">
            <v>GR</v>
          </cell>
          <cell r="AC50">
            <v>6</v>
          </cell>
          <cell r="AD50" t="str">
            <v>VR</v>
          </cell>
          <cell r="AE50">
            <v>83</v>
          </cell>
          <cell r="AF50" t="str">
            <v>RC</v>
          </cell>
          <cell r="AG50" t="str">
            <v>ST</v>
          </cell>
          <cell r="AH50">
            <v>15</v>
          </cell>
          <cell r="AI50">
            <v>98</v>
          </cell>
          <cell r="AJ50" t="str">
            <v>RC</v>
          </cell>
          <cell r="AK50" t="str">
            <v>DS</v>
          </cell>
          <cell r="AL50">
            <v>15</v>
          </cell>
          <cell r="AM50">
            <v>1</v>
          </cell>
          <cell r="AN50" t="str">
            <v>under reconstuction</v>
          </cell>
          <cell r="BO50" t="str">
            <v>RS 099</v>
          </cell>
          <cell r="BP50">
            <v>16.899999999999999</v>
          </cell>
          <cell r="BQ50" t="str">
            <v>n.a.</v>
          </cell>
          <cell r="BR50" t="str">
            <v>F</v>
          </cell>
          <cell r="BS50" t="str">
            <v>n.a.</v>
          </cell>
          <cell r="BT50">
            <v>0</v>
          </cell>
          <cell r="BU50" t="str">
            <v>DS</v>
          </cell>
          <cell r="BV50" t="str">
            <v/>
          </cell>
          <cell r="BW50">
            <v>1</v>
          </cell>
          <cell r="BX50">
            <v>15</v>
          </cell>
          <cell r="BY50" t="str">
            <v xml:space="preserve"> </v>
          </cell>
          <cell r="BZ50">
            <v>1</v>
          </cell>
          <cell r="CA50">
            <v>6</v>
          </cell>
          <cell r="CB50">
            <v>1.6850000000000001</v>
          </cell>
          <cell r="CC50" t="str">
            <v>Under reconstruction 1998</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t="str">
            <v xml:space="preserve"> </v>
          </cell>
          <cell r="CY50" t="str">
            <v>n.a.</v>
          </cell>
          <cell r="CZ50" t="str">
            <v>n.a.</v>
          </cell>
          <cell r="DA50" t="str">
            <v>n.a.</v>
          </cell>
          <cell r="DB50">
            <v>300</v>
          </cell>
          <cell r="DC50">
            <v>141</v>
          </cell>
          <cell r="DD50">
            <v>78</v>
          </cell>
          <cell r="DE50">
            <v>23</v>
          </cell>
          <cell r="DF50">
            <v>35</v>
          </cell>
          <cell r="DG50">
            <v>6</v>
          </cell>
          <cell r="DH50">
            <v>3</v>
          </cell>
          <cell r="DI50">
            <v>15</v>
          </cell>
        </row>
        <row r="51">
          <cell r="A51" t="str">
            <v>RS 100</v>
          </cell>
          <cell r="B51">
            <v>100</v>
          </cell>
          <cell r="C51" t="str">
            <v>S</v>
          </cell>
          <cell r="D51" t="str">
            <v>T</v>
          </cell>
          <cell r="E51" t="str">
            <v>Gama - Ngabu</v>
          </cell>
          <cell r="F51" t="str">
            <v>M01</v>
          </cell>
          <cell r="G51">
            <v>49</v>
          </cell>
          <cell r="H51">
            <v>7</v>
          </cell>
          <cell r="I51" t="str">
            <v>R</v>
          </cell>
          <cell r="J51" t="str">
            <v>CHIKWAWA</v>
          </cell>
          <cell r="K51">
            <v>10</v>
          </cell>
          <cell r="L51">
            <v>0</v>
          </cell>
          <cell r="W51">
            <v>78</v>
          </cell>
          <cell r="X51" t="str">
            <v>SA</v>
          </cell>
          <cell r="Y51">
            <v>60</v>
          </cell>
          <cell r="Z51" t="str">
            <v>SB</v>
          </cell>
          <cell r="AA51">
            <v>150</v>
          </cell>
          <cell r="AB51" t="str">
            <v>GR</v>
          </cell>
          <cell r="AC51">
            <v>6</v>
          </cell>
          <cell r="AD51" t="str">
            <v>VR</v>
          </cell>
          <cell r="AE51">
            <v>83</v>
          </cell>
          <cell r="AF51" t="str">
            <v>RC</v>
          </cell>
          <cell r="AG51" t="str">
            <v>ST</v>
          </cell>
          <cell r="AH51">
            <v>15</v>
          </cell>
          <cell r="AI51">
            <v>0</v>
          </cell>
          <cell r="AJ51">
            <v>0</v>
          </cell>
          <cell r="AK51">
            <v>0</v>
          </cell>
          <cell r="AL51">
            <v>0</v>
          </cell>
          <cell r="AM51">
            <v>1</v>
          </cell>
          <cell r="AN51">
            <v>0</v>
          </cell>
          <cell r="BO51" t="str">
            <v>RS 100</v>
          </cell>
          <cell r="BP51">
            <v>7</v>
          </cell>
          <cell r="BQ51" t="str">
            <v>n.a.</v>
          </cell>
          <cell r="BR51" t="str">
            <v>R</v>
          </cell>
          <cell r="BS51" t="str">
            <v>n.a.</v>
          </cell>
          <cell r="BT51">
            <v>0</v>
          </cell>
          <cell r="BU51" t="str">
            <v>ST</v>
          </cell>
          <cell r="BV51" t="str">
            <v/>
          </cell>
          <cell r="BW51">
            <v>1</v>
          </cell>
          <cell r="BX51">
            <v>10</v>
          </cell>
          <cell r="BY51" t="str">
            <v xml:space="preserve"> </v>
          </cell>
          <cell r="BZ51">
            <v>1</v>
          </cell>
          <cell r="CA51">
            <v>6</v>
          </cell>
          <cell r="CB51">
            <v>1.6850000000000001</v>
          </cell>
          <cell r="CC51" t="str">
            <v>Under reconstruction 1998</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t="str">
            <v xml:space="preserve"> </v>
          </cell>
          <cell r="CY51" t="str">
            <v>n.a.</v>
          </cell>
          <cell r="CZ51" t="str">
            <v>n.a.</v>
          </cell>
          <cell r="DA51" t="str">
            <v>n.a.</v>
          </cell>
          <cell r="DB51">
            <v>300</v>
          </cell>
          <cell r="DC51">
            <v>141</v>
          </cell>
          <cell r="DD51">
            <v>78</v>
          </cell>
          <cell r="DE51">
            <v>23</v>
          </cell>
          <cell r="DF51">
            <v>35</v>
          </cell>
          <cell r="DG51">
            <v>6</v>
          </cell>
          <cell r="DH51">
            <v>3</v>
          </cell>
          <cell r="DI51">
            <v>15</v>
          </cell>
        </row>
        <row r="52">
          <cell r="A52" t="str">
            <v>RS 097</v>
          </cell>
          <cell r="B52">
            <v>97</v>
          </cell>
          <cell r="C52" t="str">
            <v>S</v>
          </cell>
          <cell r="D52" t="str">
            <v>T</v>
          </cell>
          <cell r="E52" t="str">
            <v>Ngabu - Lalanje River</v>
          </cell>
          <cell r="F52" t="str">
            <v>M01</v>
          </cell>
          <cell r="G52">
            <v>50</v>
          </cell>
          <cell r="H52">
            <v>17.399999999999999</v>
          </cell>
          <cell r="I52" t="str">
            <v>F</v>
          </cell>
          <cell r="J52" t="str">
            <v>CHIKWAWA</v>
          </cell>
          <cell r="K52">
            <v>10</v>
          </cell>
          <cell r="L52">
            <v>0</v>
          </cell>
          <cell r="W52">
            <v>78</v>
          </cell>
          <cell r="X52" t="str">
            <v>SA</v>
          </cell>
          <cell r="Y52">
            <v>60</v>
          </cell>
          <cell r="Z52" t="str">
            <v>SB</v>
          </cell>
          <cell r="AA52">
            <v>150</v>
          </cell>
          <cell r="AB52" t="str">
            <v>GR</v>
          </cell>
          <cell r="AC52">
            <v>6</v>
          </cell>
          <cell r="AD52" t="str">
            <v>VR</v>
          </cell>
          <cell r="AE52">
            <v>83</v>
          </cell>
          <cell r="AF52" t="str">
            <v>RC</v>
          </cell>
          <cell r="AG52" t="str">
            <v>ST</v>
          </cell>
          <cell r="AH52">
            <v>15</v>
          </cell>
          <cell r="AI52">
            <v>0</v>
          </cell>
          <cell r="AJ52">
            <v>0</v>
          </cell>
          <cell r="AK52">
            <v>0</v>
          </cell>
          <cell r="AL52">
            <v>0</v>
          </cell>
          <cell r="AM52">
            <v>1</v>
          </cell>
          <cell r="AN52">
            <v>0</v>
          </cell>
          <cell r="BO52" t="str">
            <v>RS 097</v>
          </cell>
          <cell r="BP52">
            <v>17.399999999999999</v>
          </cell>
          <cell r="BQ52">
            <v>6</v>
          </cell>
          <cell r="BR52" t="str">
            <v>F</v>
          </cell>
          <cell r="BS52" t="str">
            <v>C</v>
          </cell>
          <cell r="BT52">
            <v>25</v>
          </cell>
          <cell r="BU52" t="str">
            <v>ST</v>
          </cell>
          <cell r="BV52" t="str">
            <v/>
          </cell>
          <cell r="BW52">
            <v>1</v>
          </cell>
          <cell r="BX52">
            <v>10</v>
          </cell>
          <cell r="BY52" t="str">
            <v xml:space="preserve"> </v>
          </cell>
          <cell r="BZ52">
            <v>1</v>
          </cell>
          <cell r="CA52">
            <v>6</v>
          </cell>
          <cell r="CB52">
            <v>1.6850000000000001</v>
          </cell>
          <cell r="CC52">
            <v>7</v>
          </cell>
          <cell r="CD52">
            <v>80</v>
          </cell>
          <cell r="CE52">
            <v>65</v>
          </cell>
          <cell r="CF52">
            <v>50</v>
          </cell>
          <cell r="CG52">
            <v>30</v>
          </cell>
          <cell r="CH52">
            <v>15</v>
          </cell>
          <cell r="CI52">
            <v>95</v>
          </cell>
          <cell r="CJ52">
            <v>0.31666666666666665</v>
          </cell>
          <cell r="CK52">
            <v>10</v>
          </cell>
          <cell r="CL52">
            <v>50</v>
          </cell>
          <cell r="CM52">
            <v>0.55037179487179477</v>
          </cell>
          <cell r="CN52">
            <v>0.55037179487179477</v>
          </cell>
          <cell r="CO52">
            <v>0</v>
          </cell>
          <cell r="CP52">
            <v>0</v>
          </cell>
          <cell r="CQ52">
            <v>7.5503717948717952</v>
          </cell>
          <cell r="CR52">
            <v>50</v>
          </cell>
          <cell r="CS52">
            <v>1</v>
          </cell>
          <cell r="CT52">
            <v>0</v>
          </cell>
          <cell r="CU52">
            <v>0</v>
          </cell>
          <cell r="CV52">
            <v>15</v>
          </cell>
          <cell r="CW52">
            <v>15</v>
          </cell>
          <cell r="CX52" t="str">
            <v xml:space="preserve"> </v>
          </cell>
          <cell r="CY52">
            <v>2</v>
          </cell>
          <cell r="CZ52">
            <v>2</v>
          </cell>
          <cell r="DA52">
            <v>2</v>
          </cell>
          <cell r="DB52">
            <v>200</v>
          </cell>
          <cell r="DC52">
            <v>94</v>
          </cell>
          <cell r="DD52">
            <v>52</v>
          </cell>
          <cell r="DE52">
            <v>15</v>
          </cell>
          <cell r="DF52">
            <v>23</v>
          </cell>
          <cell r="DG52">
            <v>4</v>
          </cell>
          <cell r="DH52">
            <v>2</v>
          </cell>
          <cell r="DI52">
            <v>10</v>
          </cell>
        </row>
        <row r="53">
          <cell r="A53" t="str">
            <v>RS 091</v>
          </cell>
          <cell r="B53">
            <v>91</v>
          </cell>
          <cell r="C53" t="str">
            <v>S</v>
          </cell>
          <cell r="D53" t="str">
            <v>T</v>
          </cell>
          <cell r="E53" t="str">
            <v>Lalanje River - Thangadzi River</v>
          </cell>
          <cell r="F53" t="str">
            <v>M01</v>
          </cell>
          <cell r="G53">
            <v>51</v>
          </cell>
          <cell r="H53">
            <v>9.1999999999999993</v>
          </cell>
          <cell r="I53" t="str">
            <v>H</v>
          </cell>
          <cell r="J53" t="str">
            <v>CHIKWAWA</v>
          </cell>
          <cell r="K53">
            <v>10</v>
          </cell>
          <cell r="L53">
            <v>0</v>
          </cell>
          <cell r="W53">
            <v>76</v>
          </cell>
          <cell r="X53" t="str">
            <v>SA</v>
          </cell>
          <cell r="Y53">
            <v>60</v>
          </cell>
          <cell r="Z53" t="str">
            <v>SB</v>
          </cell>
          <cell r="AA53">
            <v>150</v>
          </cell>
          <cell r="AB53" t="str">
            <v>GR</v>
          </cell>
          <cell r="AC53">
            <v>6</v>
          </cell>
          <cell r="AD53" t="str">
            <v>VR</v>
          </cell>
          <cell r="AE53">
            <v>83</v>
          </cell>
          <cell r="AF53" t="str">
            <v>RC</v>
          </cell>
          <cell r="AG53" t="str">
            <v>ST</v>
          </cell>
          <cell r="AH53">
            <v>15</v>
          </cell>
          <cell r="AI53">
            <v>0</v>
          </cell>
          <cell r="AJ53">
            <v>0</v>
          </cell>
          <cell r="AK53">
            <v>0</v>
          </cell>
          <cell r="AL53">
            <v>0</v>
          </cell>
          <cell r="AM53">
            <v>1</v>
          </cell>
          <cell r="AN53">
            <v>0</v>
          </cell>
          <cell r="BO53" t="str">
            <v>RS 091</v>
          </cell>
          <cell r="BP53">
            <v>9.1999999999999993</v>
          </cell>
          <cell r="BQ53">
            <v>6</v>
          </cell>
          <cell r="BR53" t="str">
            <v>H</v>
          </cell>
          <cell r="BS53" t="str">
            <v>C</v>
          </cell>
          <cell r="BT53">
            <v>25</v>
          </cell>
          <cell r="BU53" t="str">
            <v>ST</v>
          </cell>
          <cell r="BV53" t="str">
            <v/>
          </cell>
          <cell r="BW53">
            <v>1</v>
          </cell>
          <cell r="BX53">
            <v>10</v>
          </cell>
          <cell r="BY53" t="str">
            <v xml:space="preserve"> </v>
          </cell>
          <cell r="BZ53">
            <v>1</v>
          </cell>
          <cell r="CA53">
            <v>6</v>
          </cell>
          <cell r="CB53">
            <v>1.6850000000000001</v>
          </cell>
          <cell r="CC53">
            <v>7</v>
          </cell>
          <cell r="CD53">
            <v>85</v>
          </cell>
          <cell r="CE53">
            <v>70</v>
          </cell>
          <cell r="CF53">
            <v>55</v>
          </cell>
          <cell r="CG53">
            <v>30</v>
          </cell>
          <cell r="CH53">
            <v>15</v>
          </cell>
          <cell r="CI53">
            <v>105</v>
          </cell>
          <cell r="CJ53">
            <v>0.35000000000000003</v>
          </cell>
          <cell r="CK53">
            <v>10</v>
          </cell>
          <cell r="CL53">
            <v>55</v>
          </cell>
          <cell r="CM53">
            <v>0.59603846153846152</v>
          </cell>
          <cell r="CN53">
            <v>0.59603846153846152</v>
          </cell>
          <cell r="CO53">
            <v>0</v>
          </cell>
          <cell r="CP53">
            <v>0</v>
          </cell>
          <cell r="CQ53">
            <v>7.5960384615384617</v>
          </cell>
          <cell r="CR53">
            <v>50</v>
          </cell>
          <cell r="CS53">
            <v>1</v>
          </cell>
          <cell r="CT53">
            <v>0</v>
          </cell>
          <cell r="CU53">
            <v>0</v>
          </cell>
          <cell r="CV53">
            <v>15</v>
          </cell>
          <cell r="CW53">
            <v>15</v>
          </cell>
          <cell r="CX53" t="str">
            <v xml:space="preserve"> </v>
          </cell>
          <cell r="CY53">
            <v>2</v>
          </cell>
          <cell r="CZ53">
            <v>2</v>
          </cell>
          <cell r="DA53">
            <v>2</v>
          </cell>
          <cell r="DB53">
            <v>200</v>
          </cell>
          <cell r="DC53">
            <v>94</v>
          </cell>
          <cell r="DD53">
            <v>52</v>
          </cell>
          <cell r="DE53">
            <v>15</v>
          </cell>
          <cell r="DF53">
            <v>23</v>
          </cell>
          <cell r="DG53">
            <v>4</v>
          </cell>
          <cell r="DH53">
            <v>2</v>
          </cell>
          <cell r="DI53">
            <v>10</v>
          </cell>
        </row>
        <row r="54">
          <cell r="A54" t="str">
            <v>RS 315</v>
          </cell>
          <cell r="B54">
            <v>137</v>
          </cell>
          <cell r="C54" t="str">
            <v>S</v>
          </cell>
          <cell r="D54" t="str">
            <v>T</v>
          </cell>
          <cell r="E54" t="str">
            <v>Thangadzi River - Bangula</v>
          </cell>
          <cell r="F54" t="str">
            <v>M01</v>
          </cell>
          <cell r="G54">
            <v>52</v>
          </cell>
          <cell r="H54">
            <v>5.2</v>
          </cell>
          <cell r="I54" t="str">
            <v>F</v>
          </cell>
          <cell r="J54" t="str">
            <v>NSANJE</v>
          </cell>
          <cell r="K54">
            <v>10</v>
          </cell>
          <cell r="L54">
            <v>0</v>
          </cell>
          <cell r="W54">
            <v>76</v>
          </cell>
          <cell r="X54" t="str">
            <v>SA</v>
          </cell>
          <cell r="Y54">
            <v>60</v>
          </cell>
          <cell r="Z54" t="str">
            <v>SB</v>
          </cell>
          <cell r="AA54">
            <v>150</v>
          </cell>
          <cell r="AB54" t="str">
            <v>GR</v>
          </cell>
          <cell r="AC54">
            <v>6</v>
          </cell>
          <cell r="AD54" t="str">
            <v>VR</v>
          </cell>
          <cell r="AE54">
            <v>83</v>
          </cell>
          <cell r="AF54" t="str">
            <v>RC</v>
          </cell>
          <cell r="AG54" t="str">
            <v>ST</v>
          </cell>
          <cell r="AH54">
            <v>15</v>
          </cell>
          <cell r="AI54">
            <v>0</v>
          </cell>
          <cell r="AJ54">
            <v>0</v>
          </cell>
          <cell r="AK54">
            <v>0</v>
          </cell>
          <cell r="AL54">
            <v>0</v>
          </cell>
          <cell r="AM54">
            <v>1</v>
          </cell>
          <cell r="AN54">
            <v>0</v>
          </cell>
          <cell r="BO54" t="str">
            <v>RS 315</v>
          </cell>
          <cell r="BP54">
            <v>5.2</v>
          </cell>
          <cell r="BQ54">
            <v>6</v>
          </cell>
          <cell r="BR54" t="str">
            <v>H</v>
          </cell>
          <cell r="BS54" t="str">
            <v>C</v>
          </cell>
          <cell r="BT54">
            <v>25</v>
          </cell>
          <cell r="BU54" t="str">
            <v>ST</v>
          </cell>
          <cell r="BV54" t="str">
            <v/>
          </cell>
          <cell r="BW54">
            <v>1</v>
          </cell>
          <cell r="BX54">
            <v>10</v>
          </cell>
          <cell r="BY54" t="str">
            <v xml:space="preserve"> </v>
          </cell>
          <cell r="BZ54">
            <v>1</v>
          </cell>
          <cell r="CA54">
            <v>6</v>
          </cell>
          <cell r="CB54">
            <v>1.6850000000000001</v>
          </cell>
          <cell r="CC54">
            <v>7</v>
          </cell>
          <cell r="CD54">
            <v>85</v>
          </cell>
          <cell r="CE54">
            <v>70</v>
          </cell>
          <cell r="CF54">
            <v>55</v>
          </cell>
          <cell r="CG54">
            <v>30</v>
          </cell>
          <cell r="CH54">
            <v>15</v>
          </cell>
          <cell r="CI54">
            <v>105</v>
          </cell>
          <cell r="CJ54">
            <v>0.35000000000000003</v>
          </cell>
          <cell r="CK54">
            <v>10</v>
          </cell>
          <cell r="CL54">
            <v>55</v>
          </cell>
          <cell r="CM54">
            <v>0.59603846153846152</v>
          </cell>
          <cell r="CN54">
            <v>0.59603846153846152</v>
          </cell>
          <cell r="CO54">
            <v>0</v>
          </cell>
          <cell r="CP54">
            <v>0</v>
          </cell>
          <cell r="CQ54">
            <v>7.5960384615384617</v>
          </cell>
          <cell r="CR54">
            <v>50</v>
          </cell>
          <cell r="CS54">
            <v>1</v>
          </cell>
          <cell r="CT54">
            <v>0</v>
          </cell>
          <cell r="CU54">
            <v>0</v>
          </cell>
          <cell r="CV54">
            <v>15</v>
          </cell>
          <cell r="CW54">
            <v>15</v>
          </cell>
          <cell r="CX54" t="str">
            <v xml:space="preserve"> </v>
          </cell>
          <cell r="CY54">
            <v>2</v>
          </cell>
          <cell r="CZ54">
            <v>2</v>
          </cell>
          <cell r="DA54">
            <v>2</v>
          </cell>
          <cell r="DB54">
            <v>220</v>
          </cell>
          <cell r="DC54">
            <v>104</v>
          </cell>
          <cell r="DD54">
            <v>58</v>
          </cell>
          <cell r="DE54">
            <v>17</v>
          </cell>
          <cell r="DF54">
            <v>26</v>
          </cell>
          <cell r="DG54">
            <v>5</v>
          </cell>
          <cell r="DH54">
            <v>3</v>
          </cell>
          <cell r="DI54">
            <v>11</v>
          </cell>
        </row>
        <row r="55">
          <cell r="A55" t="str">
            <v>RS 115</v>
          </cell>
          <cell r="B55">
            <v>115</v>
          </cell>
          <cell r="C55" t="str">
            <v>S</v>
          </cell>
          <cell r="D55" t="str">
            <v>T</v>
          </cell>
          <cell r="E55" t="str">
            <v>Limbe - Chigumula</v>
          </cell>
          <cell r="F55" t="str">
            <v>M02</v>
          </cell>
          <cell r="G55">
            <v>1</v>
          </cell>
          <cell r="H55">
            <v>9.4</v>
          </cell>
          <cell r="I55" t="str">
            <v>R</v>
          </cell>
          <cell r="J55" t="str">
            <v>BLANTYRE</v>
          </cell>
          <cell r="K55">
            <v>9</v>
          </cell>
          <cell r="L55">
            <v>0</v>
          </cell>
          <cell r="W55">
            <v>60</v>
          </cell>
          <cell r="X55" t="str">
            <v>GM</v>
          </cell>
          <cell r="Y55">
            <v>150</v>
          </cell>
          <cell r="Z55" t="str">
            <v>SB</v>
          </cell>
          <cell r="AA55">
            <v>125</v>
          </cell>
          <cell r="AB55" t="str">
            <v>GR</v>
          </cell>
          <cell r="AC55">
            <v>12</v>
          </cell>
          <cell r="AD55" t="str">
            <v>VR</v>
          </cell>
          <cell r="AE55">
            <v>99</v>
          </cell>
          <cell r="AF55" t="str">
            <v>RC</v>
          </cell>
          <cell r="AG55" t="str">
            <v>ST</v>
          </cell>
          <cell r="AH55">
            <v>15</v>
          </cell>
          <cell r="AI55">
            <v>0</v>
          </cell>
          <cell r="AJ55">
            <v>0</v>
          </cell>
          <cell r="AK55">
            <v>0</v>
          </cell>
          <cell r="AL55">
            <v>0</v>
          </cell>
          <cell r="AM55">
            <v>1</v>
          </cell>
          <cell r="AN55" t="str">
            <v>reconstruct 1999</v>
          </cell>
          <cell r="BO55" t="str">
            <v>RS 115</v>
          </cell>
          <cell r="BP55">
            <v>9.4</v>
          </cell>
          <cell r="BQ55">
            <v>3</v>
          </cell>
          <cell r="BR55" t="str">
            <v>R</v>
          </cell>
          <cell r="BS55" t="str">
            <v>C</v>
          </cell>
          <cell r="BT55">
            <v>0</v>
          </cell>
          <cell r="BU55" t="str">
            <v>ST</v>
          </cell>
          <cell r="BV55" t="str">
            <v/>
          </cell>
          <cell r="BW55">
            <v>1</v>
          </cell>
          <cell r="BX55">
            <v>10</v>
          </cell>
          <cell r="BY55" t="str">
            <v xml:space="preserve"> </v>
          </cell>
          <cell r="BZ55">
            <v>1</v>
          </cell>
          <cell r="CA55">
            <v>12</v>
          </cell>
          <cell r="CB55">
            <v>1.9</v>
          </cell>
          <cell r="CC55" t="str">
            <v>To be reconstructed 1999</v>
          </cell>
          <cell r="CD55">
            <v>0</v>
          </cell>
          <cell r="CE55">
            <v>0</v>
          </cell>
          <cell r="CF55">
            <v>0</v>
          </cell>
          <cell r="CG55">
            <v>0</v>
          </cell>
          <cell r="CH55">
            <v>0</v>
          </cell>
          <cell r="CI55">
            <v>0</v>
          </cell>
          <cell r="CJ55">
            <v>0</v>
          </cell>
          <cell r="CK55">
            <v>0</v>
          </cell>
          <cell r="CL55">
            <v>0</v>
          </cell>
          <cell r="CM55">
            <v>0</v>
          </cell>
          <cell r="CN55">
            <v>0</v>
          </cell>
          <cell r="CO55">
            <v>0</v>
          </cell>
          <cell r="CP55">
            <v>0</v>
          </cell>
          <cell r="CQ55">
            <v>0</v>
          </cell>
          <cell r="CR55">
            <v>0</v>
          </cell>
          <cell r="CS55">
            <v>0</v>
          </cell>
          <cell r="CT55">
            <v>0</v>
          </cell>
          <cell r="CU55">
            <v>0</v>
          </cell>
          <cell r="CV55">
            <v>-1</v>
          </cell>
          <cell r="CW55">
            <v>-1</v>
          </cell>
          <cell r="CX55" t="str">
            <v xml:space="preserve"> </v>
          </cell>
          <cell r="CY55">
            <v>3</v>
          </cell>
          <cell r="CZ55">
            <v>2</v>
          </cell>
          <cell r="DA55">
            <v>1.5</v>
          </cell>
          <cell r="DB55">
            <v>1700</v>
          </cell>
          <cell r="DC55">
            <v>799</v>
          </cell>
          <cell r="DD55">
            <v>442</v>
          </cell>
          <cell r="DE55">
            <v>128</v>
          </cell>
          <cell r="DF55">
            <v>196</v>
          </cell>
          <cell r="DG55">
            <v>34</v>
          </cell>
          <cell r="DH55">
            <v>17</v>
          </cell>
          <cell r="DI55">
            <v>85</v>
          </cell>
        </row>
        <row r="56">
          <cell r="A56" t="str">
            <v>RS 112</v>
          </cell>
          <cell r="B56">
            <v>112</v>
          </cell>
          <cell r="C56" t="str">
            <v>S</v>
          </cell>
          <cell r="D56" t="str">
            <v>T</v>
          </cell>
          <cell r="E56" t="str">
            <v>Chigumula - Nantipwili River</v>
          </cell>
          <cell r="F56" t="str">
            <v>M02</v>
          </cell>
          <cell r="G56">
            <v>2</v>
          </cell>
          <cell r="H56">
            <v>2.6</v>
          </cell>
          <cell r="I56" t="str">
            <v>R</v>
          </cell>
          <cell r="J56" t="str">
            <v>BLANTYRE</v>
          </cell>
          <cell r="K56">
            <v>9</v>
          </cell>
          <cell r="L56">
            <v>0</v>
          </cell>
          <cell r="W56">
            <v>60</v>
          </cell>
          <cell r="X56" t="str">
            <v>GM</v>
          </cell>
          <cell r="Y56">
            <v>150</v>
          </cell>
          <cell r="Z56" t="str">
            <v>SB</v>
          </cell>
          <cell r="AA56">
            <v>125</v>
          </cell>
          <cell r="AB56" t="str">
            <v>GR</v>
          </cell>
          <cell r="AC56">
            <v>12</v>
          </cell>
          <cell r="AD56" t="str">
            <v>VR</v>
          </cell>
          <cell r="AE56">
            <v>99</v>
          </cell>
          <cell r="AF56" t="str">
            <v>RC</v>
          </cell>
          <cell r="AG56" t="str">
            <v>ST</v>
          </cell>
          <cell r="AH56">
            <v>15</v>
          </cell>
          <cell r="AI56">
            <v>0</v>
          </cell>
          <cell r="AJ56">
            <v>0</v>
          </cell>
          <cell r="AK56">
            <v>0</v>
          </cell>
          <cell r="AL56">
            <v>0</v>
          </cell>
          <cell r="AM56">
            <v>1</v>
          </cell>
          <cell r="AN56" t="str">
            <v>reconstruct 1999</v>
          </cell>
          <cell r="BO56" t="str">
            <v>RS 112</v>
          </cell>
          <cell r="BP56">
            <v>2.6</v>
          </cell>
          <cell r="BQ56" t="str">
            <v>n.a.</v>
          </cell>
          <cell r="BR56" t="str">
            <v>R</v>
          </cell>
          <cell r="BS56" t="str">
            <v>X</v>
          </cell>
          <cell r="BT56">
            <v>80</v>
          </cell>
          <cell r="BU56" t="str">
            <v>ST</v>
          </cell>
          <cell r="BV56" t="str">
            <v/>
          </cell>
          <cell r="BW56">
            <v>1</v>
          </cell>
          <cell r="BX56">
            <v>10</v>
          </cell>
          <cell r="BY56" t="str">
            <v xml:space="preserve"> </v>
          </cell>
          <cell r="BZ56">
            <v>1</v>
          </cell>
          <cell r="CA56">
            <v>12</v>
          </cell>
          <cell r="CB56">
            <v>1.9</v>
          </cell>
          <cell r="CC56" t="str">
            <v>Bitumen surface removed. To be re-constructed 1999</v>
          </cell>
          <cell r="CD56">
            <v>0</v>
          </cell>
          <cell r="CE56">
            <v>0</v>
          </cell>
          <cell r="CF56">
            <v>0</v>
          </cell>
          <cell r="CG56">
            <v>0</v>
          </cell>
          <cell r="CH56">
            <v>0</v>
          </cell>
          <cell r="CI56">
            <v>0</v>
          </cell>
          <cell r="CJ56">
            <v>0</v>
          </cell>
          <cell r="CK56">
            <v>0</v>
          </cell>
          <cell r="CL56">
            <v>0</v>
          </cell>
          <cell r="CM56">
            <v>0</v>
          </cell>
          <cell r="CN56">
            <v>0</v>
          </cell>
          <cell r="CO56">
            <v>0</v>
          </cell>
          <cell r="CP56">
            <v>0</v>
          </cell>
          <cell r="CQ56">
            <v>0</v>
          </cell>
          <cell r="CR56">
            <v>0</v>
          </cell>
          <cell r="CS56">
            <v>0</v>
          </cell>
          <cell r="CT56">
            <v>0</v>
          </cell>
          <cell r="CU56">
            <v>0</v>
          </cell>
          <cell r="CV56">
            <v>-1</v>
          </cell>
          <cell r="CW56">
            <v>-1</v>
          </cell>
          <cell r="CX56" t="str">
            <v xml:space="preserve"> </v>
          </cell>
          <cell r="CY56" t="str">
            <v>n.a.</v>
          </cell>
          <cell r="CZ56" t="str">
            <v>n.a.</v>
          </cell>
          <cell r="DA56">
            <v>1.5</v>
          </cell>
          <cell r="DB56">
            <v>1600</v>
          </cell>
          <cell r="DC56">
            <v>752</v>
          </cell>
          <cell r="DD56">
            <v>416</v>
          </cell>
          <cell r="DE56">
            <v>120</v>
          </cell>
          <cell r="DF56">
            <v>184</v>
          </cell>
          <cell r="DG56">
            <v>32</v>
          </cell>
          <cell r="DH56">
            <v>16</v>
          </cell>
          <cell r="DI56">
            <v>80</v>
          </cell>
        </row>
        <row r="57">
          <cell r="A57" t="str">
            <v>RS 110</v>
          </cell>
          <cell r="B57">
            <v>110</v>
          </cell>
          <cell r="C57" t="str">
            <v>S</v>
          </cell>
          <cell r="D57" t="str">
            <v>T</v>
          </cell>
          <cell r="E57" t="str">
            <v>Bvumbwe - Thunga</v>
          </cell>
          <cell r="F57" t="str">
            <v>M02</v>
          </cell>
          <cell r="G57">
            <v>3</v>
          </cell>
          <cell r="H57">
            <v>9.3000000000000007</v>
          </cell>
          <cell r="I57" t="str">
            <v>F</v>
          </cell>
          <cell r="J57" t="str">
            <v>THYOLO</v>
          </cell>
          <cell r="K57">
            <v>9</v>
          </cell>
          <cell r="L57">
            <v>0</v>
          </cell>
          <cell r="W57">
            <v>60</v>
          </cell>
          <cell r="X57" t="str">
            <v>GM</v>
          </cell>
          <cell r="Y57">
            <v>150</v>
          </cell>
          <cell r="Z57" t="str">
            <v>SB</v>
          </cell>
          <cell r="AA57">
            <v>125</v>
          </cell>
          <cell r="AB57" t="str">
            <v>GR</v>
          </cell>
          <cell r="AC57">
            <v>12</v>
          </cell>
          <cell r="AD57" t="str">
            <v>VR</v>
          </cell>
          <cell r="AE57">
            <v>99</v>
          </cell>
          <cell r="AF57" t="str">
            <v>RC</v>
          </cell>
          <cell r="AG57" t="str">
            <v>ST</v>
          </cell>
          <cell r="AH57">
            <v>15</v>
          </cell>
          <cell r="AI57">
            <v>0</v>
          </cell>
          <cell r="AJ57">
            <v>0</v>
          </cell>
          <cell r="AK57">
            <v>0</v>
          </cell>
          <cell r="AL57">
            <v>0</v>
          </cell>
          <cell r="AM57">
            <v>1</v>
          </cell>
          <cell r="AN57" t="str">
            <v>reconstruct 1999</v>
          </cell>
          <cell r="BO57" t="str">
            <v>RS 110</v>
          </cell>
          <cell r="BP57">
            <v>9.3000000000000007</v>
          </cell>
          <cell r="BQ57" t="str">
            <v>n.a.</v>
          </cell>
          <cell r="BR57" t="str">
            <v>F</v>
          </cell>
          <cell r="BS57" t="str">
            <v>X</v>
          </cell>
          <cell r="BT57">
            <v>80</v>
          </cell>
          <cell r="BU57" t="str">
            <v>ST</v>
          </cell>
          <cell r="BV57" t="str">
            <v/>
          </cell>
          <cell r="BW57">
            <v>1</v>
          </cell>
          <cell r="BX57">
            <v>10</v>
          </cell>
          <cell r="BY57" t="str">
            <v xml:space="preserve"> </v>
          </cell>
          <cell r="BZ57">
            <v>1</v>
          </cell>
          <cell r="CA57">
            <v>12</v>
          </cell>
          <cell r="CB57">
            <v>1.9</v>
          </cell>
          <cell r="CC57" t="str">
            <v>Bitumen surface removed. To be re-constructed 1999</v>
          </cell>
          <cell r="CD57">
            <v>0</v>
          </cell>
          <cell r="CE57">
            <v>0</v>
          </cell>
          <cell r="CF57">
            <v>0</v>
          </cell>
          <cell r="CG57">
            <v>0</v>
          </cell>
          <cell r="CH57">
            <v>0</v>
          </cell>
          <cell r="CI57">
            <v>0</v>
          </cell>
          <cell r="CJ57">
            <v>0</v>
          </cell>
          <cell r="CK57">
            <v>0</v>
          </cell>
          <cell r="CL57">
            <v>0</v>
          </cell>
          <cell r="CM57">
            <v>0</v>
          </cell>
          <cell r="CN57">
            <v>0</v>
          </cell>
          <cell r="CO57">
            <v>0</v>
          </cell>
          <cell r="CP57">
            <v>0</v>
          </cell>
          <cell r="CQ57">
            <v>0</v>
          </cell>
          <cell r="CR57">
            <v>0</v>
          </cell>
          <cell r="CS57">
            <v>0</v>
          </cell>
          <cell r="CT57">
            <v>0</v>
          </cell>
          <cell r="CU57">
            <v>0</v>
          </cell>
          <cell r="CV57">
            <v>-1</v>
          </cell>
          <cell r="CW57">
            <v>-1</v>
          </cell>
          <cell r="CX57" t="str">
            <v xml:space="preserve"> </v>
          </cell>
          <cell r="CY57" t="str">
            <v>n.a.</v>
          </cell>
          <cell r="CZ57" t="str">
            <v>n.a.</v>
          </cell>
          <cell r="DA57">
            <v>1.5</v>
          </cell>
          <cell r="DB57">
            <v>1000</v>
          </cell>
          <cell r="DC57">
            <v>470</v>
          </cell>
          <cell r="DD57">
            <v>260</v>
          </cell>
          <cell r="DE57">
            <v>75</v>
          </cell>
          <cell r="DF57">
            <v>115</v>
          </cell>
          <cell r="DG57">
            <v>20</v>
          </cell>
          <cell r="DH57">
            <v>10</v>
          </cell>
          <cell r="DI57">
            <v>50</v>
          </cell>
        </row>
        <row r="58">
          <cell r="A58" t="str">
            <v>RS 117</v>
          </cell>
          <cell r="B58">
            <v>117</v>
          </cell>
          <cell r="C58" t="str">
            <v>S</v>
          </cell>
          <cell r="D58" t="str">
            <v>T</v>
          </cell>
          <cell r="E58" t="str">
            <v>Thunga - Thyolo</v>
          </cell>
          <cell r="F58" t="str">
            <v>M02</v>
          </cell>
          <cell r="G58">
            <v>4</v>
          </cell>
          <cell r="H58">
            <v>12</v>
          </cell>
          <cell r="I58" t="str">
            <v>H</v>
          </cell>
          <cell r="J58" t="str">
            <v>THYOLO</v>
          </cell>
          <cell r="K58">
            <v>9</v>
          </cell>
          <cell r="L58">
            <v>0</v>
          </cell>
          <cell r="W58">
            <v>60</v>
          </cell>
          <cell r="X58" t="str">
            <v>GM</v>
          </cell>
          <cell r="Y58">
            <v>150</v>
          </cell>
          <cell r="Z58" t="str">
            <v>SB</v>
          </cell>
          <cell r="AA58">
            <v>125</v>
          </cell>
          <cell r="AB58" t="str">
            <v>GR</v>
          </cell>
          <cell r="AC58">
            <v>12</v>
          </cell>
          <cell r="AD58" t="str">
            <v>VR</v>
          </cell>
          <cell r="AE58">
            <v>99</v>
          </cell>
          <cell r="AF58" t="str">
            <v>RC</v>
          </cell>
          <cell r="AG58" t="str">
            <v>ST</v>
          </cell>
          <cell r="AH58">
            <v>15</v>
          </cell>
          <cell r="AI58">
            <v>0</v>
          </cell>
          <cell r="AJ58">
            <v>0</v>
          </cell>
          <cell r="AK58">
            <v>0</v>
          </cell>
          <cell r="AL58">
            <v>0</v>
          </cell>
          <cell r="AM58">
            <v>1</v>
          </cell>
          <cell r="AN58" t="str">
            <v>reconstruct 1999</v>
          </cell>
          <cell r="BO58" t="str">
            <v>RS 117</v>
          </cell>
          <cell r="BP58">
            <v>12</v>
          </cell>
          <cell r="BQ58">
            <v>3.5</v>
          </cell>
          <cell r="BR58" t="str">
            <v>H</v>
          </cell>
          <cell r="BS58" t="str">
            <v>C</v>
          </cell>
          <cell r="BT58">
            <v>0</v>
          </cell>
          <cell r="BU58" t="str">
            <v>ST</v>
          </cell>
          <cell r="BV58" t="str">
            <v/>
          </cell>
          <cell r="BW58">
            <v>1</v>
          </cell>
          <cell r="BX58">
            <v>10</v>
          </cell>
          <cell r="BY58" t="str">
            <v xml:space="preserve"> </v>
          </cell>
          <cell r="BZ58">
            <v>1</v>
          </cell>
          <cell r="CA58">
            <v>12</v>
          </cell>
          <cell r="CB58">
            <v>1.9</v>
          </cell>
          <cell r="CC58" t="str">
            <v>To be reconstructed 1999</v>
          </cell>
          <cell r="CD58">
            <v>0</v>
          </cell>
          <cell r="CE58">
            <v>0</v>
          </cell>
          <cell r="CF58">
            <v>0</v>
          </cell>
          <cell r="CG58">
            <v>0</v>
          </cell>
          <cell r="CH58">
            <v>0</v>
          </cell>
          <cell r="CI58">
            <v>0</v>
          </cell>
          <cell r="CJ58">
            <v>0</v>
          </cell>
          <cell r="CK58">
            <v>0</v>
          </cell>
          <cell r="CL58">
            <v>0</v>
          </cell>
          <cell r="CM58">
            <v>0</v>
          </cell>
          <cell r="CN58">
            <v>0</v>
          </cell>
          <cell r="CO58">
            <v>0</v>
          </cell>
          <cell r="CP58">
            <v>0</v>
          </cell>
          <cell r="CQ58">
            <v>0</v>
          </cell>
          <cell r="CR58">
            <v>0</v>
          </cell>
          <cell r="CS58">
            <v>0</v>
          </cell>
          <cell r="CT58">
            <v>0</v>
          </cell>
          <cell r="CU58">
            <v>0</v>
          </cell>
          <cell r="CV58" t="str">
            <v>recon 99</v>
          </cell>
          <cell r="CW58">
            <v>0</v>
          </cell>
          <cell r="CX58">
            <v>0</v>
          </cell>
          <cell r="CY58">
            <v>3</v>
          </cell>
          <cell r="CZ58">
            <v>2</v>
          </cell>
          <cell r="DA58">
            <v>1.5</v>
          </cell>
          <cell r="DB58">
            <v>935</v>
          </cell>
          <cell r="DC58">
            <v>440</v>
          </cell>
          <cell r="DD58">
            <v>244</v>
          </cell>
          <cell r="DE58">
            <v>71</v>
          </cell>
          <cell r="DF58">
            <v>108</v>
          </cell>
          <cell r="DG58">
            <v>19</v>
          </cell>
          <cell r="DH58">
            <v>10</v>
          </cell>
          <cell r="DI58">
            <v>47</v>
          </cell>
        </row>
        <row r="59">
          <cell r="A59" t="str">
            <v>RS 109</v>
          </cell>
          <cell r="B59">
            <v>109</v>
          </cell>
          <cell r="C59" t="str">
            <v>S</v>
          </cell>
          <cell r="D59" t="str">
            <v>T</v>
          </cell>
          <cell r="E59" t="str">
            <v>Thyolo - Thuchila River</v>
          </cell>
          <cell r="F59" t="str">
            <v>M02</v>
          </cell>
          <cell r="G59">
            <v>5</v>
          </cell>
          <cell r="H59">
            <v>22.7</v>
          </cell>
          <cell r="I59" t="str">
            <v>H</v>
          </cell>
          <cell r="J59" t="str">
            <v>THYOLO</v>
          </cell>
          <cell r="K59">
            <v>9</v>
          </cell>
          <cell r="L59">
            <v>0</v>
          </cell>
          <cell r="W59">
            <v>60</v>
          </cell>
          <cell r="X59" t="str">
            <v>GM</v>
          </cell>
          <cell r="Y59">
            <v>150</v>
          </cell>
          <cell r="Z59" t="str">
            <v>SB</v>
          </cell>
          <cell r="AA59">
            <v>125</v>
          </cell>
          <cell r="AB59" t="str">
            <v>GR</v>
          </cell>
          <cell r="AC59">
            <v>12</v>
          </cell>
          <cell r="AD59" t="str">
            <v>VR</v>
          </cell>
          <cell r="AE59">
            <v>98</v>
          </cell>
          <cell r="AF59" t="str">
            <v>RC</v>
          </cell>
          <cell r="AG59" t="str">
            <v>ST</v>
          </cell>
          <cell r="AH59">
            <v>15</v>
          </cell>
          <cell r="AI59">
            <v>0</v>
          </cell>
          <cell r="AJ59">
            <v>0</v>
          </cell>
          <cell r="AK59">
            <v>0</v>
          </cell>
          <cell r="AL59">
            <v>0</v>
          </cell>
          <cell r="AM59">
            <v>1</v>
          </cell>
          <cell r="AN59" t="str">
            <v>reconstructed 1998</v>
          </cell>
          <cell r="BO59" t="str">
            <v>RS 109</v>
          </cell>
          <cell r="BP59">
            <v>22.7</v>
          </cell>
          <cell r="BQ59" t="str">
            <v>n.a.</v>
          </cell>
          <cell r="BR59" t="str">
            <v>H</v>
          </cell>
          <cell r="BS59" t="str">
            <v>n.a.</v>
          </cell>
          <cell r="BT59">
            <v>0</v>
          </cell>
          <cell r="BU59" t="str">
            <v>ST</v>
          </cell>
          <cell r="BV59" t="str">
            <v/>
          </cell>
          <cell r="BW59">
            <v>1</v>
          </cell>
          <cell r="BX59">
            <v>10</v>
          </cell>
          <cell r="BY59" t="str">
            <v xml:space="preserve"> </v>
          </cell>
          <cell r="BZ59">
            <v>1</v>
          </cell>
          <cell r="CA59">
            <v>12</v>
          </cell>
          <cell r="CB59">
            <v>1.9</v>
          </cell>
          <cell r="CC59" t="str">
            <v>Under reconstruction 1998</v>
          </cell>
          <cell r="CD59">
            <v>0</v>
          </cell>
          <cell r="CE59">
            <v>0</v>
          </cell>
          <cell r="CF59">
            <v>0</v>
          </cell>
          <cell r="CG59">
            <v>0</v>
          </cell>
          <cell r="CH59">
            <v>0</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t="str">
            <v xml:space="preserve"> </v>
          </cell>
          <cell r="CY59" t="str">
            <v>n.a.</v>
          </cell>
          <cell r="CZ59" t="str">
            <v>n.a.</v>
          </cell>
          <cell r="DA59" t="str">
            <v>n.a.</v>
          </cell>
          <cell r="DB59">
            <v>935</v>
          </cell>
          <cell r="DC59">
            <v>440</v>
          </cell>
          <cell r="DD59">
            <v>244</v>
          </cell>
          <cell r="DE59">
            <v>71</v>
          </cell>
          <cell r="DF59">
            <v>108</v>
          </cell>
          <cell r="DG59">
            <v>19</v>
          </cell>
          <cell r="DH59">
            <v>10</v>
          </cell>
          <cell r="DI59">
            <v>47</v>
          </cell>
        </row>
        <row r="60">
          <cell r="A60" t="str">
            <v>RS 111</v>
          </cell>
          <cell r="B60">
            <v>111</v>
          </cell>
          <cell r="C60" t="str">
            <v>S</v>
          </cell>
          <cell r="D60" t="str">
            <v>T</v>
          </cell>
          <cell r="E60" t="str">
            <v>Luchenza - Luwanje</v>
          </cell>
          <cell r="F60" t="str">
            <v>M02</v>
          </cell>
          <cell r="G60">
            <v>6</v>
          </cell>
          <cell r="H60">
            <v>11</v>
          </cell>
          <cell r="I60" t="str">
            <v>R</v>
          </cell>
          <cell r="J60" t="str">
            <v>MULANJE</v>
          </cell>
          <cell r="K60">
            <v>9</v>
          </cell>
          <cell r="L60">
            <v>0</v>
          </cell>
          <cell r="W60">
            <v>60</v>
          </cell>
          <cell r="X60" t="str">
            <v>GM</v>
          </cell>
          <cell r="Y60">
            <v>150</v>
          </cell>
          <cell r="Z60" t="str">
            <v>SB</v>
          </cell>
          <cell r="AA60">
            <v>125</v>
          </cell>
          <cell r="AB60" t="str">
            <v>GR</v>
          </cell>
          <cell r="AC60">
            <v>12</v>
          </cell>
          <cell r="AD60" t="str">
            <v>VR</v>
          </cell>
          <cell r="AE60">
            <v>98</v>
          </cell>
          <cell r="AF60" t="str">
            <v>RC</v>
          </cell>
          <cell r="AG60" t="str">
            <v>ST</v>
          </cell>
          <cell r="AH60">
            <v>15</v>
          </cell>
          <cell r="AI60">
            <v>0</v>
          </cell>
          <cell r="AJ60">
            <v>0</v>
          </cell>
          <cell r="AK60">
            <v>0</v>
          </cell>
          <cell r="AL60">
            <v>0</v>
          </cell>
          <cell r="AM60">
            <v>1</v>
          </cell>
          <cell r="AN60" t="str">
            <v>reconstructed 1998</v>
          </cell>
          <cell r="BO60" t="str">
            <v>RS 111</v>
          </cell>
          <cell r="BP60">
            <v>11</v>
          </cell>
          <cell r="BQ60" t="str">
            <v>n.a.</v>
          </cell>
          <cell r="BR60" t="str">
            <v>R</v>
          </cell>
          <cell r="BS60" t="str">
            <v>n.a.</v>
          </cell>
          <cell r="BT60">
            <v>0</v>
          </cell>
          <cell r="BU60" t="str">
            <v>ST</v>
          </cell>
          <cell r="BV60" t="str">
            <v/>
          </cell>
          <cell r="BW60">
            <v>1</v>
          </cell>
          <cell r="BX60">
            <v>10</v>
          </cell>
          <cell r="BY60" t="str">
            <v xml:space="preserve"> </v>
          </cell>
          <cell r="BZ60">
            <v>1</v>
          </cell>
          <cell r="CA60">
            <v>12</v>
          </cell>
          <cell r="CB60">
            <v>1.9</v>
          </cell>
          <cell r="CC60" t="str">
            <v>Under reconstruction 1998</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t="str">
            <v xml:space="preserve"> </v>
          </cell>
          <cell r="CY60" t="str">
            <v>n.a.</v>
          </cell>
          <cell r="CZ60" t="str">
            <v>n.a.</v>
          </cell>
          <cell r="DA60" t="str">
            <v>n.a.</v>
          </cell>
          <cell r="DB60">
            <v>400</v>
          </cell>
          <cell r="DC60">
            <v>188</v>
          </cell>
          <cell r="DD60">
            <v>104</v>
          </cell>
          <cell r="DE60">
            <v>30</v>
          </cell>
          <cell r="DF60">
            <v>46</v>
          </cell>
          <cell r="DG60">
            <v>8</v>
          </cell>
          <cell r="DH60">
            <v>4</v>
          </cell>
          <cell r="DI60">
            <v>20</v>
          </cell>
        </row>
        <row r="61">
          <cell r="A61" t="str">
            <v>RS 108</v>
          </cell>
          <cell r="B61">
            <v>108</v>
          </cell>
          <cell r="C61" t="str">
            <v>S</v>
          </cell>
          <cell r="D61" t="str">
            <v>T</v>
          </cell>
          <cell r="E61" t="str">
            <v>Luwanje - Chitakale</v>
          </cell>
          <cell r="F61" t="str">
            <v>M02</v>
          </cell>
          <cell r="G61">
            <v>7</v>
          </cell>
          <cell r="H61">
            <v>9.5</v>
          </cell>
          <cell r="I61" t="str">
            <v>F</v>
          </cell>
          <cell r="J61" t="str">
            <v>MULANJE</v>
          </cell>
          <cell r="K61">
            <v>9</v>
          </cell>
          <cell r="L61">
            <v>0</v>
          </cell>
          <cell r="W61">
            <v>60</v>
          </cell>
          <cell r="X61" t="str">
            <v>GM</v>
          </cell>
          <cell r="Y61">
            <v>150</v>
          </cell>
          <cell r="Z61" t="str">
            <v>SB</v>
          </cell>
          <cell r="AA61">
            <v>125</v>
          </cell>
          <cell r="AB61" t="str">
            <v>GR</v>
          </cell>
          <cell r="AC61">
            <v>12</v>
          </cell>
          <cell r="AD61" t="str">
            <v>VR</v>
          </cell>
          <cell r="AE61">
            <v>98</v>
          </cell>
          <cell r="AF61" t="str">
            <v>RC</v>
          </cell>
          <cell r="AG61" t="str">
            <v>ST</v>
          </cell>
          <cell r="AH61">
            <v>15</v>
          </cell>
          <cell r="AI61">
            <v>0</v>
          </cell>
          <cell r="AJ61">
            <v>0</v>
          </cell>
          <cell r="AK61">
            <v>0</v>
          </cell>
          <cell r="AL61">
            <v>0</v>
          </cell>
          <cell r="AM61">
            <v>1</v>
          </cell>
          <cell r="AN61" t="str">
            <v>reconstruct 1998</v>
          </cell>
          <cell r="BO61" t="str">
            <v>RS 108</v>
          </cell>
          <cell r="BP61">
            <v>9.5</v>
          </cell>
          <cell r="BQ61" t="str">
            <v>n.a.</v>
          </cell>
          <cell r="BR61" t="str">
            <v>F</v>
          </cell>
          <cell r="BS61" t="str">
            <v>n.a.</v>
          </cell>
          <cell r="BT61">
            <v>0</v>
          </cell>
          <cell r="BU61" t="str">
            <v>ST</v>
          </cell>
          <cell r="BV61" t="str">
            <v/>
          </cell>
          <cell r="BW61">
            <v>1</v>
          </cell>
          <cell r="BX61">
            <v>10</v>
          </cell>
          <cell r="BY61" t="str">
            <v xml:space="preserve"> </v>
          </cell>
          <cell r="BZ61">
            <v>1</v>
          </cell>
          <cell r="CA61">
            <v>12</v>
          </cell>
          <cell r="CB61">
            <v>1.9</v>
          </cell>
          <cell r="CC61" t="str">
            <v>Under reconstruction 1998</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t="str">
            <v xml:space="preserve"> </v>
          </cell>
          <cell r="CY61" t="str">
            <v>n.a.</v>
          </cell>
          <cell r="CZ61" t="str">
            <v>n.a.</v>
          </cell>
          <cell r="DA61" t="str">
            <v>n.a.</v>
          </cell>
          <cell r="DB61">
            <v>400</v>
          </cell>
          <cell r="DC61">
            <v>188</v>
          </cell>
          <cell r="DD61">
            <v>104</v>
          </cell>
          <cell r="DE61">
            <v>30</v>
          </cell>
          <cell r="DF61">
            <v>46</v>
          </cell>
          <cell r="DG61">
            <v>8</v>
          </cell>
          <cell r="DH61">
            <v>4</v>
          </cell>
          <cell r="DI61">
            <v>20</v>
          </cell>
        </row>
        <row r="62">
          <cell r="A62" t="str">
            <v>RS 114</v>
          </cell>
          <cell r="B62">
            <v>114</v>
          </cell>
          <cell r="C62" t="str">
            <v>S</v>
          </cell>
          <cell r="D62" t="str">
            <v>T</v>
          </cell>
          <cell r="E62" t="str">
            <v>Chitakale - Chanunkha River</v>
          </cell>
          <cell r="F62" t="str">
            <v>M02</v>
          </cell>
          <cell r="G62">
            <v>8</v>
          </cell>
          <cell r="H62">
            <v>10</v>
          </cell>
          <cell r="I62" t="str">
            <v>F</v>
          </cell>
          <cell r="J62" t="str">
            <v>MULANJE</v>
          </cell>
          <cell r="K62">
            <v>9</v>
          </cell>
          <cell r="L62">
            <v>0</v>
          </cell>
          <cell r="W62">
            <v>60</v>
          </cell>
          <cell r="X62" t="str">
            <v>GM</v>
          </cell>
          <cell r="Y62">
            <v>150</v>
          </cell>
          <cell r="Z62" t="str">
            <v>SB</v>
          </cell>
          <cell r="AA62">
            <v>125</v>
          </cell>
          <cell r="AB62" t="str">
            <v>GR</v>
          </cell>
          <cell r="AC62">
            <v>12</v>
          </cell>
          <cell r="AD62" t="str">
            <v>VR</v>
          </cell>
          <cell r="AE62">
            <v>98</v>
          </cell>
          <cell r="AF62" t="str">
            <v>RC</v>
          </cell>
          <cell r="AG62" t="str">
            <v>ST</v>
          </cell>
          <cell r="AH62">
            <v>15</v>
          </cell>
          <cell r="AI62">
            <v>0</v>
          </cell>
          <cell r="AJ62">
            <v>0</v>
          </cell>
          <cell r="AK62">
            <v>0</v>
          </cell>
          <cell r="AL62">
            <v>0</v>
          </cell>
          <cell r="AM62">
            <v>1</v>
          </cell>
          <cell r="AN62" t="str">
            <v>reconstruct 1998</v>
          </cell>
          <cell r="BO62" t="str">
            <v>RS 114</v>
          </cell>
          <cell r="BP62">
            <v>10</v>
          </cell>
          <cell r="BQ62" t="str">
            <v>n.a.</v>
          </cell>
          <cell r="BR62" t="str">
            <v>F</v>
          </cell>
          <cell r="BS62" t="str">
            <v>n.a.</v>
          </cell>
          <cell r="BT62">
            <v>0</v>
          </cell>
          <cell r="BU62" t="str">
            <v>ST</v>
          </cell>
          <cell r="BV62" t="str">
            <v/>
          </cell>
          <cell r="BW62">
            <v>1</v>
          </cell>
          <cell r="BX62">
            <v>10</v>
          </cell>
          <cell r="BY62" t="str">
            <v xml:space="preserve"> </v>
          </cell>
          <cell r="BZ62">
            <v>1</v>
          </cell>
          <cell r="CA62">
            <v>12</v>
          </cell>
          <cell r="CB62">
            <v>1.9</v>
          </cell>
          <cell r="CC62" t="str">
            <v>Under reconstruction 1998</v>
          </cell>
          <cell r="CD62">
            <v>0</v>
          </cell>
          <cell r="CE62">
            <v>0</v>
          </cell>
          <cell r="CF62">
            <v>0</v>
          </cell>
          <cell r="CG62">
            <v>0</v>
          </cell>
          <cell r="CH62">
            <v>0</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t="str">
            <v xml:space="preserve"> </v>
          </cell>
          <cell r="CY62" t="str">
            <v>n.a.</v>
          </cell>
          <cell r="CZ62" t="str">
            <v>n.a.</v>
          </cell>
          <cell r="DA62" t="str">
            <v>n.a.</v>
          </cell>
          <cell r="DB62">
            <v>350</v>
          </cell>
          <cell r="DC62">
            <v>165</v>
          </cell>
          <cell r="DD62">
            <v>91</v>
          </cell>
          <cell r="DE62">
            <v>27</v>
          </cell>
          <cell r="DF62">
            <v>41</v>
          </cell>
          <cell r="DG62">
            <v>7</v>
          </cell>
          <cell r="DH62">
            <v>4</v>
          </cell>
          <cell r="DI62">
            <v>18</v>
          </cell>
        </row>
        <row r="63">
          <cell r="A63" t="str">
            <v>RS 118</v>
          </cell>
          <cell r="B63">
            <v>118</v>
          </cell>
          <cell r="C63" t="str">
            <v>S</v>
          </cell>
          <cell r="D63" t="str">
            <v>T</v>
          </cell>
          <cell r="E63" t="str">
            <v>Chanunkha River - Mimosa</v>
          </cell>
          <cell r="F63" t="str">
            <v>M02</v>
          </cell>
          <cell r="G63">
            <v>9</v>
          </cell>
          <cell r="H63">
            <v>7.5</v>
          </cell>
          <cell r="I63" t="str">
            <v>R</v>
          </cell>
          <cell r="J63" t="str">
            <v>MULANJE</v>
          </cell>
          <cell r="K63">
            <v>9</v>
          </cell>
          <cell r="L63">
            <v>0</v>
          </cell>
          <cell r="W63">
            <v>60</v>
          </cell>
          <cell r="X63" t="str">
            <v>GM</v>
          </cell>
          <cell r="Y63">
            <v>150</v>
          </cell>
          <cell r="Z63" t="str">
            <v>SB</v>
          </cell>
          <cell r="AA63">
            <v>125</v>
          </cell>
          <cell r="AB63" t="str">
            <v>GR</v>
          </cell>
          <cell r="AC63">
            <v>12</v>
          </cell>
          <cell r="AD63" t="str">
            <v>VR</v>
          </cell>
          <cell r="AE63">
            <v>98</v>
          </cell>
          <cell r="AF63" t="str">
            <v>RC</v>
          </cell>
          <cell r="AG63" t="str">
            <v>ST</v>
          </cell>
          <cell r="AH63">
            <v>15</v>
          </cell>
          <cell r="AI63">
            <v>0</v>
          </cell>
          <cell r="AJ63">
            <v>0</v>
          </cell>
          <cell r="AK63">
            <v>0</v>
          </cell>
          <cell r="AL63">
            <v>0</v>
          </cell>
          <cell r="AM63">
            <v>1</v>
          </cell>
          <cell r="AN63" t="str">
            <v>reconstruct 1998</v>
          </cell>
          <cell r="BO63" t="str">
            <v>RS 118</v>
          </cell>
          <cell r="BP63">
            <v>7.5</v>
          </cell>
          <cell r="BQ63" t="str">
            <v>n.a.</v>
          </cell>
          <cell r="BR63" t="str">
            <v>R</v>
          </cell>
          <cell r="BS63" t="str">
            <v>n.a.</v>
          </cell>
          <cell r="BT63">
            <v>0</v>
          </cell>
          <cell r="BU63" t="str">
            <v>ST</v>
          </cell>
          <cell r="BV63" t="str">
            <v/>
          </cell>
          <cell r="BW63">
            <v>1</v>
          </cell>
          <cell r="BX63">
            <v>10</v>
          </cell>
          <cell r="BY63" t="str">
            <v xml:space="preserve"> </v>
          </cell>
          <cell r="BZ63">
            <v>1</v>
          </cell>
          <cell r="CA63">
            <v>12</v>
          </cell>
          <cell r="CB63">
            <v>1.9</v>
          </cell>
          <cell r="CC63" t="str">
            <v>Under reconstruction 1998</v>
          </cell>
          <cell r="CD63">
            <v>0</v>
          </cell>
          <cell r="CE63">
            <v>0</v>
          </cell>
          <cell r="CF63">
            <v>0</v>
          </cell>
          <cell r="CG63">
            <v>0</v>
          </cell>
          <cell r="CH63">
            <v>0</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t="str">
            <v xml:space="preserve"> </v>
          </cell>
          <cell r="CY63" t="str">
            <v>n.a.</v>
          </cell>
          <cell r="CZ63" t="str">
            <v>n.a.</v>
          </cell>
          <cell r="DA63" t="str">
            <v>n.a.</v>
          </cell>
          <cell r="DB63">
            <v>350</v>
          </cell>
          <cell r="DC63">
            <v>165</v>
          </cell>
          <cell r="DD63">
            <v>91</v>
          </cell>
          <cell r="DE63">
            <v>27</v>
          </cell>
          <cell r="DF63">
            <v>41</v>
          </cell>
          <cell r="DG63">
            <v>7</v>
          </cell>
          <cell r="DH63">
            <v>4</v>
          </cell>
          <cell r="DI63">
            <v>18</v>
          </cell>
        </row>
        <row r="64">
          <cell r="A64" t="str">
            <v>RS 113</v>
          </cell>
          <cell r="B64">
            <v>113</v>
          </cell>
          <cell r="C64" t="str">
            <v>S</v>
          </cell>
          <cell r="D64" t="str">
            <v>T</v>
          </cell>
          <cell r="E64" t="str">
            <v>Mimosa - Muloza International Border</v>
          </cell>
          <cell r="F64" t="str">
            <v>M02</v>
          </cell>
          <cell r="G64">
            <v>10</v>
          </cell>
          <cell r="H64">
            <v>14.2</v>
          </cell>
          <cell r="I64" t="str">
            <v>R</v>
          </cell>
          <cell r="J64" t="str">
            <v>MULANJE</v>
          </cell>
          <cell r="K64">
            <v>9</v>
          </cell>
          <cell r="L64">
            <v>0</v>
          </cell>
          <cell r="W64">
            <v>60</v>
          </cell>
          <cell r="X64" t="str">
            <v>GM</v>
          </cell>
          <cell r="Y64">
            <v>150</v>
          </cell>
          <cell r="Z64" t="str">
            <v>SB</v>
          </cell>
          <cell r="AA64">
            <v>125</v>
          </cell>
          <cell r="AB64" t="str">
            <v>GR</v>
          </cell>
          <cell r="AC64">
            <v>12</v>
          </cell>
          <cell r="AD64" t="str">
            <v>VR</v>
          </cell>
          <cell r="AE64">
            <v>98</v>
          </cell>
          <cell r="AF64" t="str">
            <v>RC</v>
          </cell>
          <cell r="AG64" t="str">
            <v>ST</v>
          </cell>
          <cell r="AH64">
            <v>15</v>
          </cell>
          <cell r="AI64">
            <v>0</v>
          </cell>
          <cell r="AJ64">
            <v>0</v>
          </cell>
          <cell r="AK64">
            <v>0</v>
          </cell>
          <cell r="AL64">
            <v>0</v>
          </cell>
          <cell r="AM64">
            <v>1</v>
          </cell>
          <cell r="AN64" t="str">
            <v>reconstruct 1998</v>
          </cell>
          <cell r="BO64" t="str">
            <v>RS 113</v>
          </cell>
          <cell r="BP64">
            <v>14.2</v>
          </cell>
          <cell r="BQ64" t="str">
            <v>n.a.</v>
          </cell>
          <cell r="BR64" t="str">
            <v>R</v>
          </cell>
          <cell r="BS64" t="str">
            <v>n.a.</v>
          </cell>
          <cell r="BT64">
            <v>0</v>
          </cell>
          <cell r="BU64" t="str">
            <v>ST</v>
          </cell>
          <cell r="BV64" t="str">
            <v/>
          </cell>
          <cell r="BW64">
            <v>1</v>
          </cell>
          <cell r="BX64">
            <v>10</v>
          </cell>
          <cell r="BY64" t="str">
            <v xml:space="preserve"> </v>
          </cell>
          <cell r="BZ64">
            <v>1</v>
          </cell>
          <cell r="CA64">
            <v>12</v>
          </cell>
          <cell r="CB64">
            <v>1.9</v>
          </cell>
          <cell r="CC64" t="str">
            <v>Under reconstruction 1998</v>
          </cell>
          <cell r="CD64">
            <v>0</v>
          </cell>
          <cell r="CE64">
            <v>0</v>
          </cell>
          <cell r="CF64">
            <v>0</v>
          </cell>
          <cell r="CG64">
            <v>0</v>
          </cell>
          <cell r="CH64">
            <v>0</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t="str">
            <v xml:space="preserve"> </v>
          </cell>
          <cell r="CY64" t="str">
            <v>n.a.</v>
          </cell>
          <cell r="CZ64" t="str">
            <v>n.a.</v>
          </cell>
          <cell r="DA64" t="str">
            <v>n.a.</v>
          </cell>
          <cell r="DB64">
            <v>200</v>
          </cell>
          <cell r="DC64">
            <v>94</v>
          </cell>
          <cell r="DD64">
            <v>52</v>
          </cell>
          <cell r="DE64">
            <v>15</v>
          </cell>
          <cell r="DF64">
            <v>23</v>
          </cell>
          <cell r="DG64">
            <v>4</v>
          </cell>
          <cell r="DH64">
            <v>2</v>
          </cell>
          <cell r="DI64">
            <v>10</v>
          </cell>
        </row>
        <row r="65">
          <cell r="A65" t="str">
            <v>RS 123</v>
          </cell>
          <cell r="B65">
            <v>123</v>
          </cell>
          <cell r="C65" t="str">
            <v>S</v>
          </cell>
          <cell r="D65" t="str">
            <v>T</v>
          </cell>
          <cell r="E65" t="str">
            <v>Chinkombero (BBC Post) - Mbulumbuzi</v>
          </cell>
          <cell r="F65" t="str">
            <v>M03</v>
          </cell>
          <cell r="G65">
            <v>1</v>
          </cell>
          <cell r="H65">
            <v>12.4</v>
          </cell>
          <cell r="I65" t="str">
            <v>F</v>
          </cell>
          <cell r="J65" t="str">
            <v>CHIRADZULU</v>
          </cell>
          <cell r="K65">
            <v>9</v>
          </cell>
          <cell r="L65">
            <v>0</v>
          </cell>
          <cell r="W65">
            <v>50</v>
          </cell>
          <cell r="X65" t="str">
            <v>GM</v>
          </cell>
          <cell r="Y65">
            <v>150</v>
          </cell>
          <cell r="Z65" t="str">
            <v>SB</v>
          </cell>
          <cell r="AA65">
            <v>150</v>
          </cell>
          <cell r="AB65" t="str">
            <v>GR</v>
          </cell>
          <cell r="AC65">
            <v>15</v>
          </cell>
          <cell r="AD65" t="str">
            <v>VR</v>
          </cell>
          <cell r="AE65">
            <v>87</v>
          </cell>
          <cell r="AF65" t="str">
            <v>SR</v>
          </cell>
          <cell r="AG65" t="str">
            <v>ST</v>
          </cell>
          <cell r="AH65">
            <v>10</v>
          </cell>
          <cell r="AI65">
            <v>96</v>
          </cell>
          <cell r="AJ65" t="str">
            <v>SS</v>
          </cell>
          <cell r="AK65" t="str">
            <v>SS</v>
          </cell>
          <cell r="AL65">
            <v>5</v>
          </cell>
          <cell r="AM65">
            <v>3</v>
          </cell>
          <cell r="AN65">
            <v>0</v>
          </cell>
          <cell r="BO65" t="str">
            <v>RS 123</v>
          </cell>
          <cell r="BP65">
            <v>12.4</v>
          </cell>
          <cell r="BQ65">
            <v>6</v>
          </cell>
          <cell r="BR65" t="str">
            <v>F</v>
          </cell>
          <cell r="BS65" t="str">
            <v>S</v>
          </cell>
          <cell r="BT65">
            <v>0</v>
          </cell>
          <cell r="BU65" t="str">
            <v>SS</v>
          </cell>
          <cell r="BV65" t="str">
            <v>SR</v>
          </cell>
          <cell r="BW65">
            <v>3</v>
          </cell>
          <cell r="BX65">
            <v>5</v>
          </cell>
          <cell r="BY65">
            <v>10</v>
          </cell>
          <cell r="BZ65">
            <v>1</v>
          </cell>
          <cell r="CA65">
            <v>15</v>
          </cell>
          <cell r="CB65">
            <v>2.15</v>
          </cell>
          <cell r="CC65">
            <v>6.2166767262063463</v>
          </cell>
          <cell r="CD65">
            <v>50</v>
          </cell>
          <cell r="CE65">
            <v>8</v>
          </cell>
          <cell r="CF65">
            <v>0</v>
          </cell>
          <cell r="CG65">
            <v>50</v>
          </cell>
          <cell r="CH65">
            <v>8</v>
          </cell>
          <cell r="CI65">
            <v>5</v>
          </cell>
          <cell r="CJ65">
            <v>1.6666666666666666E-2</v>
          </cell>
          <cell r="CK65">
            <v>1.6666666666666666E-2</v>
          </cell>
          <cell r="CL65">
            <v>0</v>
          </cell>
          <cell r="CM65">
            <v>6.4615384615384621E-3</v>
          </cell>
          <cell r="CN65">
            <v>6.4615384615384621E-3</v>
          </cell>
          <cell r="CO65">
            <v>0</v>
          </cell>
          <cell r="CP65">
            <v>0</v>
          </cell>
          <cell r="CQ65">
            <v>6.2231382646678846</v>
          </cell>
          <cell r="CR65">
            <v>0</v>
          </cell>
          <cell r="CS65">
            <v>1</v>
          </cell>
          <cell r="CT65">
            <v>0</v>
          </cell>
          <cell r="CU65">
            <v>0</v>
          </cell>
          <cell r="CV65">
            <v>2</v>
          </cell>
          <cell r="CW65">
            <v>48</v>
          </cell>
          <cell r="CX65">
            <v>96</v>
          </cell>
          <cell r="CY65">
            <v>2.5</v>
          </cell>
          <cell r="CZ65">
            <v>1.7</v>
          </cell>
          <cell r="DA65">
            <v>1.7</v>
          </cell>
          <cell r="DB65">
            <v>1400</v>
          </cell>
          <cell r="DC65">
            <v>658</v>
          </cell>
          <cell r="DD65">
            <v>364</v>
          </cell>
          <cell r="DE65">
            <v>105</v>
          </cell>
          <cell r="DF65">
            <v>161</v>
          </cell>
          <cell r="DG65">
            <v>28</v>
          </cell>
          <cell r="DH65">
            <v>14</v>
          </cell>
          <cell r="DI65">
            <v>70</v>
          </cell>
        </row>
        <row r="66">
          <cell r="A66" t="str">
            <v>RS 124</v>
          </cell>
          <cell r="B66">
            <v>124</v>
          </cell>
          <cell r="C66" t="str">
            <v>S</v>
          </cell>
          <cell r="D66" t="str">
            <v>T</v>
          </cell>
          <cell r="E66" t="str">
            <v>Mbulumbuzi - Magomero</v>
          </cell>
          <cell r="F66" t="str">
            <v>M03</v>
          </cell>
          <cell r="G66">
            <v>2</v>
          </cell>
          <cell r="H66">
            <v>11.5</v>
          </cell>
          <cell r="I66" t="str">
            <v>H</v>
          </cell>
          <cell r="J66" t="str">
            <v>CHIRADZULU</v>
          </cell>
          <cell r="K66">
            <v>9</v>
          </cell>
          <cell r="L66">
            <v>0</v>
          </cell>
          <cell r="W66">
            <v>50</v>
          </cell>
          <cell r="X66" t="str">
            <v>GM</v>
          </cell>
          <cell r="Y66">
            <v>150</v>
          </cell>
          <cell r="Z66" t="str">
            <v>SB</v>
          </cell>
          <cell r="AA66">
            <v>150</v>
          </cell>
          <cell r="AB66" t="str">
            <v>GR</v>
          </cell>
          <cell r="AC66">
            <v>15</v>
          </cell>
          <cell r="AD66" t="str">
            <v>VR</v>
          </cell>
          <cell r="AE66">
            <v>87</v>
          </cell>
          <cell r="AF66" t="str">
            <v>SR</v>
          </cell>
          <cell r="AG66" t="str">
            <v>ST</v>
          </cell>
          <cell r="AH66">
            <v>10</v>
          </cell>
          <cell r="AI66">
            <v>96</v>
          </cell>
          <cell r="AJ66" t="str">
            <v>SS</v>
          </cell>
          <cell r="AK66" t="str">
            <v>SS</v>
          </cell>
          <cell r="AL66">
            <v>5</v>
          </cell>
          <cell r="AM66">
            <v>3</v>
          </cell>
          <cell r="AN66">
            <v>0</v>
          </cell>
          <cell r="BO66" t="str">
            <v>RS 124</v>
          </cell>
          <cell r="BP66">
            <v>11.5</v>
          </cell>
          <cell r="BQ66">
            <v>6</v>
          </cell>
          <cell r="BR66" t="str">
            <v>H</v>
          </cell>
          <cell r="BS66" t="str">
            <v>S</v>
          </cell>
          <cell r="BT66">
            <v>0</v>
          </cell>
          <cell r="BU66" t="str">
            <v>SS</v>
          </cell>
          <cell r="BV66" t="str">
            <v>SR</v>
          </cell>
          <cell r="BW66">
            <v>3</v>
          </cell>
          <cell r="BX66">
            <v>5</v>
          </cell>
          <cell r="BY66">
            <v>10</v>
          </cell>
          <cell r="BZ66">
            <v>1</v>
          </cell>
          <cell r="CA66">
            <v>15</v>
          </cell>
          <cell r="CB66">
            <v>2.15</v>
          </cell>
          <cell r="CC66">
            <v>5.0605850173287124</v>
          </cell>
          <cell r="CD66">
            <v>40</v>
          </cell>
          <cell r="CE66">
            <v>2</v>
          </cell>
          <cell r="CF66">
            <v>0</v>
          </cell>
          <cell r="CG66">
            <v>40</v>
          </cell>
          <cell r="CH66">
            <v>2</v>
          </cell>
          <cell r="CI66">
            <v>0.7</v>
          </cell>
          <cell r="CJ66">
            <v>2.3333333333333331E-3</v>
          </cell>
          <cell r="CK66">
            <v>2.3333333333333331E-3</v>
          </cell>
          <cell r="CL66">
            <v>0</v>
          </cell>
          <cell r="CM66">
            <v>9.0461538461538446E-4</v>
          </cell>
          <cell r="CN66">
            <v>9.0461538461538446E-4</v>
          </cell>
          <cell r="CO66">
            <v>0</v>
          </cell>
          <cell r="CP66">
            <v>0</v>
          </cell>
          <cell r="CQ66">
            <v>5.0614896327133279</v>
          </cell>
          <cell r="CR66">
            <v>0</v>
          </cell>
          <cell r="CS66">
            <v>1</v>
          </cell>
          <cell r="CT66">
            <v>0</v>
          </cell>
          <cell r="CU66">
            <v>0</v>
          </cell>
          <cell r="CV66">
            <v>2</v>
          </cell>
          <cell r="CW66">
            <v>48</v>
          </cell>
          <cell r="CX66">
            <v>96</v>
          </cell>
          <cell r="CY66">
            <v>2.2999999999999998</v>
          </cell>
          <cell r="CZ66">
            <v>1.5</v>
          </cell>
          <cell r="DA66">
            <v>1.7</v>
          </cell>
          <cell r="DB66">
            <v>1300</v>
          </cell>
          <cell r="DC66">
            <v>611</v>
          </cell>
          <cell r="DD66">
            <v>338</v>
          </cell>
          <cell r="DE66">
            <v>98</v>
          </cell>
          <cell r="DF66">
            <v>150</v>
          </cell>
          <cell r="DG66">
            <v>26</v>
          </cell>
          <cell r="DH66">
            <v>13</v>
          </cell>
          <cell r="DI66">
            <v>65</v>
          </cell>
        </row>
        <row r="67">
          <cell r="A67" t="str">
            <v>RS 126</v>
          </cell>
          <cell r="B67">
            <v>126</v>
          </cell>
          <cell r="C67" t="str">
            <v>S</v>
          </cell>
          <cell r="D67" t="str">
            <v>T</v>
          </cell>
          <cell r="E67" t="str">
            <v>Namadzi River-Zomba South T'ship Boundary</v>
          </cell>
          <cell r="F67" t="str">
            <v>M03</v>
          </cell>
          <cell r="G67">
            <v>3</v>
          </cell>
          <cell r="H67">
            <v>13.3</v>
          </cell>
          <cell r="I67" t="str">
            <v>R</v>
          </cell>
          <cell r="J67" t="str">
            <v>ZOMBA</v>
          </cell>
          <cell r="K67">
            <v>9</v>
          </cell>
          <cell r="L67">
            <v>0</v>
          </cell>
          <cell r="W67">
            <v>50</v>
          </cell>
          <cell r="X67" t="str">
            <v>GM</v>
          </cell>
          <cell r="Y67">
            <v>150</v>
          </cell>
          <cell r="Z67" t="str">
            <v>SB</v>
          </cell>
          <cell r="AA67">
            <v>150</v>
          </cell>
          <cell r="AB67" t="str">
            <v>GR</v>
          </cell>
          <cell r="AC67">
            <v>15</v>
          </cell>
          <cell r="AD67" t="str">
            <v>VR</v>
          </cell>
          <cell r="AE67">
            <v>87</v>
          </cell>
          <cell r="AF67" t="str">
            <v>SR</v>
          </cell>
          <cell r="AG67" t="str">
            <v>ST</v>
          </cell>
          <cell r="AH67">
            <v>10</v>
          </cell>
          <cell r="AI67">
            <v>96</v>
          </cell>
          <cell r="AJ67" t="str">
            <v>SS</v>
          </cell>
          <cell r="AK67" t="str">
            <v>SS</v>
          </cell>
          <cell r="AL67">
            <v>5</v>
          </cell>
          <cell r="AM67">
            <v>3</v>
          </cell>
          <cell r="AN67">
            <v>0</v>
          </cell>
          <cell r="BO67" t="str">
            <v>RS 126</v>
          </cell>
          <cell r="BP67">
            <v>13.3</v>
          </cell>
          <cell r="BQ67">
            <v>6</v>
          </cell>
          <cell r="BR67" t="str">
            <v>R</v>
          </cell>
          <cell r="BS67" t="str">
            <v>S</v>
          </cell>
          <cell r="BT67">
            <v>0</v>
          </cell>
          <cell r="BU67" t="str">
            <v>SS</v>
          </cell>
          <cell r="BV67" t="str">
            <v>SR</v>
          </cell>
          <cell r="BW67">
            <v>3</v>
          </cell>
          <cell r="BX67">
            <v>5</v>
          </cell>
          <cell r="BY67">
            <v>10</v>
          </cell>
          <cell r="BZ67">
            <v>1</v>
          </cell>
          <cell r="CA67">
            <v>15</v>
          </cell>
          <cell r="CB67">
            <v>2.15</v>
          </cell>
          <cell r="CC67">
            <v>5.78</v>
          </cell>
          <cell r="CD67">
            <v>50</v>
          </cell>
          <cell r="CE67">
            <v>5</v>
          </cell>
          <cell r="CF67">
            <v>0</v>
          </cell>
          <cell r="CG67">
            <v>50</v>
          </cell>
          <cell r="CH67">
            <v>5</v>
          </cell>
          <cell r="CI67">
            <v>0.3</v>
          </cell>
          <cell r="CJ67">
            <v>1E-3</v>
          </cell>
          <cell r="CK67">
            <v>1E-3</v>
          </cell>
          <cell r="CL67">
            <v>0</v>
          </cell>
          <cell r="CM67">
            <v>3.876923076923077E-4</v>
          </cell>
          <cell r="CN67">
            <v>3.876923076923077E-4</v>
          </cell>
          <cell r="CO67">
            <v>0</v>
          </cell>
          <cell r="CP67">
            <v>0</v>
          </cell>
          <cell r="CQ67">
            <v>5.7803876923076922</v>
          </cell>
          <cell r="CR67">
            <v>0</v>
          </cell>
          <cell r="CS67">
            <v>1</v>
          </cell>
          <cell r="CT67">
            <v>0</v>
          </cell>
          <cell r="CU67">
            <v>0</v>
          </cell>
          <cell r="CV67">
            <v>2</v>
          </cell>
          <cell r="CW67">
            <v>48</v>
          </cell>
          <cell r="CX67">
            <v>96</v>
          </cell>
          <cell r="CY67">
            <v>2.5</v>
          </cell>
          <cell r="CZ67">
            <v>3</v>
          </cell>
          <cell r="DA67">
            <v>1.5</v>
          </cell>
          <cell r="DB67">
            <v>1300</v>
          </cell>
          <cell r="DC67">
            <v>611</v>
          </cell>
          <cell r="DD67">
            <v>338</v>
          </cell>
          <cell r="DE67">
            <v>98</v>
          </cell>
          <cell r="DF67">
            <v>150</v>
          </cell>
          <cell r="DG67">
            <v>26</v>
          </cell>
          <cell r="DH67">
            <v>13</v>
          </cell>
          <cell r="DI67">
            <v>65</v>
          </cell>
        </row>
        <row r="68">
          <cell r="A68" t="str">
            <v>RS 121</v>
          </cell>
          <cell r="B68">
            <v>121</v>
          </cell>
          <cell r="C68" t="str">
            <v>S</v>
          </cell>
          <cell r="D68" t="str">
            <v>T</v>
          </cell>
          <cell r="E68" t="str">
            <v>Zomba South Township Boundary-Zomba.</v>
          </cell>
          <cell r="F68" t="str">
            <v>M03</v>
          </cell>
          <cell r="G68">
            <v>4</v>
          </cell>
          <cell r="H68">
            <v>4.5</v>
          </cell>
          <cell r="I68" t="str">
            <v>R</v>
          </cell>
          <cell r="J68" t="str">
            <v>ZOMBA CITY</v>
          </cell>
          <cell r="K68">
            <v>9</v>
          </cell>
          <cell r="L68">
            <v>0</v>
          </cell>
          <cell r="W68">
            <v>50</v>
          </cell>
          <cell r="X68" t="str">
            <v>GM</v>
          </cell>
          <cell r="Y68">
            <v>150</v>
          </cell>
          <cell r="Z68" t="str">
            <v>SB</v>
          </cell>
          <cell r="AA68">
            <v>150</v>
          </cell>
          <cell r="AB68" t="str">
            <v>GR</v>
          </cell>
          <cell r="AC68">
            <v>15</v>
          </cell>
          <cell r="AD68" t="str">
            <v>VR</v>
          </cell>
          <cell r="AE68">
            <v>87</v>
          </cell>
          <cell r="AF68" t="str">
            <v>SR</v>
          </cell>
          <cell r="AG68" t="str">
            <v>ST</v>
          </cell>
          <cell r="AH68">
            <v>10</v>
          </cell>
          <cell r="AI68">
            <v>96</v>
          </cell>
          <cell r="AJ68" t="str">
            <v>SS</v>
          </cell>
          <cell r="AK68" t="str">
            <v>SS</v>
          </cell>
          <cell r="AL68">
            <v>5</v>
          </cell>
          <cell r="AM68">
            <v>3</v>
          </cell>
          <cell r="AN68">
            <v>0</v>
          </cell>
          <cell r="BO68" t="str">
            <v>RS 121</v>
          </cell>
          <cell r="BP68">
            <v>4.5</v>
          </cell>
          <cell r="BQ68">
            <v>6.7</v>
          </cell>
          <cell r="BR68" t="str">
            <v>R</v>
          </cell>
          <cell r="BS68" t="str">
            <v>C</v>
          </cell>
          <cell r="BT68">
            <v>0</v>
          </cell>
          <cell r="BU68" t="str">
            <v>SS</v>
          </cell>
          <cell r="BV68" t="str">
            <v>SR</v>
          </cell>
          <cell r="BW68">
            <v>3</v>
          </cell>
          <cell r="BX68">
            <v>5</v>
          </cell>
          <cell r="BY68">
            <v>10</v>
          </cell>
          <cell r="BZ68">
            <v>1</v>
          </cell>
          <cell r="CA68">
            <v>15</v>
          </cell>
          <cell r="CB68">
            <v>2.15</v>
          </cell>
          <cell r="CC68">
            <v>6.83</v>
          </cell>
          <cell r="CD68">
            <v>20</v>
          </cell>
          <cell r="CE68">
            <v>10</v>
          </cell>
          <cell r="CF68">
            <v>0</v>
          </cell>
          <cell r="CG68">
            <v>20</v>
          </cell>
          <cell r="CH68">
            <v>10</v>
          </cell>
          <cell r="CI68">
            <v>0.1</v>
          </cell>
          <cell r="CJ68">
            <v>2.9850746268656722E-4</v>
          </cell>
          <cell r="CK68">
            <v>2.9850746268656722E-4</v>
          </cell>
          <cell r="CL68">
            <v>0</v>
          </cell>
          <cell r="CM68">
            <v>1.1572904707233067E-4</v>
          </cell>
          <cell r="CN68">
            <v>1.1572904707233067E-4</v>
          </cell>
          <cell r="CO68">
            <v>0</v>
          </cell>
          <cell r="CP68">
            <v>0</v>
          </cell>
          <cell r="CQ68">
            <v>6.8301157290470726</v>
          </cell>
          <cell r="CR68">
            <v>0</v>
          </cell>
          <cell r="CS68">
            <v>1</v>
          </cell>
          <cell r="CT68">
            <v>0</v>
          </cell>
          <cell r="CU68">
            <v>0</v>
          </cell>
          <cell r="CV68">
            <v>2</v>
          </cell>
          <cell r="CW68">
            <v>48</v>
          </cell>
          <cell r="CX68">
            <v>96</v>
          </cell>
          <cell r="CY68">
            <v>1.5</v>
          </cell>
          <cell r="CZ68">
            <v>1.5</v>
          </cell>
          <cell r="DA68">
            <v>1</v>
          </cell>
          <cell r="DB68">
            <v>2500</v>
          </cell>
          <cell r="DC68">
            <v>1175</v>
          </cell>
          <cell r="DD68">
            <v>650</v>
          </cell>
          <cell r="DE68">
            <v>188</v>
          </cell>
          <cell r="DF68">
            <v>288</v>
          </cell>
          <cell r="DG68">
            <v>50</v>
          </cell>
          <cell r="DH68">
            <v>25</v>
          </cell>
          <cell r="DI68">
            <v>125</v>
          </cell>
        </row>
        <row r="69">
          <cell r="A69" t="str">
            <v>RS 127</v>
          </cell>
          <cell r="B69">
            <v>127</v>
          </cell>
          <cell r="C69" t="str">
            <v>S</v>
          </cell>
          <cell r="D69" t="str">
            <v>T</v>
          </cell>
          <cell r="E69" t="str">
            <v>Zomba - Mwandakale</v>
          </cell>
          <cell r="F69" t="str">
            <v>M03</v>
          </cell>
          <cell r="G69">
            <v>5</v>
          </cell>
          <cell r="H69">
            <v>4.0999999999999996</v>
          </cell>
          <cell r="I69" t="str">
            <v>H</v>
          </cell>
          <cell r="J69" t="str">
            <v>ZOMBA CITY</v>
          </cell>
          <cell r="K69">
            <v>9</v>
          </cell>
          <cell r="L69">
            <v>0</v>
          </cell>
          <cell r="W69">
            <v>71</v>
          </cell>
          <cell r="X69" t="str">
            <v>SA</v>
          </cell>
          <cell r="Y69">
            <v>125</v>
          </cell>
          <cell r="Z69" t="str">
            <v>SB</v>
          </cell>
          <cell r="AA69">
            <v>150</v>
          </cell>
          <cell r="AB69" t="str">
            <v>GR</v>
          </cell>
          <cell r="AC69">
            <v>14</v>
          </cell>
          <cell r="AD69" t="str">
            <v>VR</v>
          </cell>
          <cell r="AE69">
            <v>0</v>
          </cell>
          <cell r="AF69">
            <v>0</v>
          </cell>
          <cell r="AG69">
            <v>0</v>
          </cell>
          <cell r="AH69">
            <v>0</v>
          </cell>
          <cell r="AI69">
            <v>0</v>
          </cell>
          <cell r="AJ69">
            <v>0</v>
          </cell>
          <cell r="AK69">
            <v>0</v>
          </cell>
          <cell r="AL69">
            <v>0</v>
          </cell>
          <cell r="AM69">
            <v>2</v>
          </cell>
          <cell r="AN69" t="str">
            <v>never resealed</v>
          </cell>
          <cell r="BO69" t="str">
            <v>RS 127</v>
          </cell>
          <cell r="BP69">
            <v>4.0999999999999996</v>
          </cell>
          <cell r="BQ69">
            <v>6.7</v>
          </cell>
          <cell r="BR69" t="str">
            <v>H</v>
          </cell>
          <cell r="BS69" t="str">
            <v>A</v>
          </cell>
          <cell r="BT69">
            <v>0</v>
          </cell>
          <cell r="BU69" t="str">
            <v>SA</v>
          </cell>
          <cell r="BV69" t="str">
            <v/>
          </cell>
          <cell r="BW69">
            <v>2</v>
          </cell>
          <cell r="BX69">
            <v>10</v>
          </cell>
          <cell r="BY69" t="str">
            <v xml:space="preserve"> </v>
          </cell>
          <cell r="BZ69">
            <v>1</v>
          </cell>
          <cell r="CA69">
            <v>14</v>
          </cell>
          <cell r="CB69">
            <v>1.508</v>
          </cell>
          <cell r="CC69">
            <v>8.69</v>
          </cell>
          <cell r="CD69">
            <v>20</v>
          </cell>
          <cell r="CE69">
            <v>10</v>
          </cell>
          <cell r="CF69">
            <v>0</v>
          </cell>
          <cell r="CG69">
            <v>20</v>
          </cell>
          <cell r="CH69">
            <v>10</v>
          </cell>
          <cell r="CI69">
            <v>0.1</v>
          </cell>
          <cell r="CJ69">
            <v>2.9850746268656722E-4</v>
          </cell>
          <cell r="CK69">
            <v>2.9850746268656722E-4</v>
          </cell>
          <cell r="CL69">
            <v>0</v>
          </cell>
          <cell r="CM69">
            <v>1.1572904707233067E-4</v>
          </cell>
          <cell r="CN69">
            <v>1.1572904707233067E-4</v>
          </cell>
          <cell r="CO69">
            <v>0</v>
          </cell>
          <cell r="CP69">
            <v>0</v>
          </cell>
          <cell r="CQ69">
            <v>8.6901157290470721</v>
          </cell>
          <cell r="CR69">
            <v>0</v>
          </cell>
          <cell r="CS69">
            <v>1</v>
          </cell>
          <cell r="CT69">
            <v>0</v>
          </cell>
          <cell r="CU69">
            <v>0</v>
          </cell>
          <cell r="CV69">
            <v>27</v>
          </cell>
          <cell r="CW69">
            <v>27</v>
          </cell>
          <cell r="CX69" t="str">
            <v xml:space="preserve"> </v>
          </cell>
          <cell r="CY69">
            <v>1.5</v>
          </cell>
          <cell r="CZ69">
            <v>1.5</v>
          </cell>
          <cell r="DA69">
            <v>1</v>
          </cell>
          <cell r="DB69">
            <v>3000</v>
          </cell>
          <cell r="DC69">
            <v>1410</v>
          </cell>
          <cell r="DD69">
            <v>780</v>
          </cell>
          <cell r="DE69">
            <v>225</v>
          </cell>
          <cell r="DF69">
            <v>345</v>
          </cell>
          <cell r="DG69">
            <v>60</v>
          </cell>
          <cell r="DH69">
            <v>30</v>
          </cell>
          <cell r="DI69">
            <v>150</v>
          </cell>
        </row>
        <row r="70">
          <cell r="A70" t="str">
            <v>RS 130</v>
          </cell>
          <cell r="B70">
            <v>130</v>
          </cell>
          <cell r="C70" t="str">
            <v>S</v>
          </cell>
          <cell r="D70" t="str">
            <v>T</v>
          </cell>
          <cell r="E70" t="str">
            <v>Jokala - Likwenu River Bridge</v>
          </cell>
          <cell r="F70" t="str">
            <v>M03</v>
          </cell>
          <cell r="G70">
            <v>6</v>
          </cell>
          <cell r="H70">
            <v>23.6</v>
          </cell>
          <cell r="I70" t="str">
            <v>R</v>
          </cell>
          <cell r="J70" t="str">
            <v>ZOMBA</v>
          </cell>
          <cell r="K70">
            <v>8</v>
          </cell>
          <cell r="L70">
            <v>0</v>
          </cell>
          <cell r="W70">
            <v>71</v>
          </cell>
          <cell r="X70" t="str">
            <v>SA</v>
          </cell>
          <cell r="Y70">
            <v>125</v>
          </cell>
          <cell r="Z70" t="str">
            <v>SB</v>
          </cell>
          <cell r="AA70">
            <v>150</v>
          </cell>
          <cell r="AB70" t="str">
            <v>GR</v>
          </cell>
          <cell r="AC70">
            <v>14</v>
          </cell>
          <cell r="AD70" t="str">
            <v>VR</v>
          </cell>
          <cell r="AE70">
            <v>0</v>
          </cell>
          <cell r="AF70">
            <v>0</v>
          </cell>
          <cell r="AG70">
            <v>0</v>
          </cell>
          <cell r="AH70">
            <v>0</v>
          </cell>
          <cell r="AI70">
            <v>0</v>
          </cell>
          <cell r="AJ70">
            <v>0</v>
          </cell>
          <cell r="AK70">
            <v>0</v>
          </cell>
          <cell r="AL70">
            <v>0</v>
          </cell>
          <cell r="AM70">
            <v>2</v>
          </cell>
          <cell r="AN70" t="str">
            <v>never resealed</v>
          </cell>
          <cell r="BO70" t="str">
            <v>RS 130</v>
          </cell>
          <cell r="BP70">
            <v>23.6</v>
          </cell>
          <cell r="BQ70">
            <v>6</v>
          </cell>
          <cell r="BR70" t="str">
            <v>R</v>
          </cell>
          <cell r="BS70" t="str">
            <v>S</v>
          </cell>
          <cell r="BT70">
            <v>0</v>
          </cell>
          <cell r="BU70" t="str">
            <v>SA</v>
          </cell>
          <cell r="BV70" t="str">
            <v/>
          </cell>
          <cell r="BW70">
            <v>2</v>
          </cell>
          <cell r="BX70">
            <v>10</v>
          </cell>
          <cell r="BY70" t="str">
            <v xml:space="preserve"> </v>
          </cell>
          <cell r="BZ70">
            <v>1</v>
          </cell>
          <cell r="CA70">
            <v>14</v>
          </cell>
          <cell r="CB70">
            <v>1.508</v>
          </cell>
          <cell r="CC70">
            <v>2.92</v>
          </cell>
          <cell r="CD70">
            <v>85</v>
          </cell>
          <cell r="CE70">
            <v>51</v>
          </cell>
          <cell r="CF70">
            <v>36</v>
          </cell>
          <cell r="CG70">
            <v>49</v>
          </cell>
          <cell r="CH70">
            <v>15</v>
          </cell>
          <cell r="CI70">
            <v>0.2</v>
          </cell>
          <cell r="CJ70">
            <v>6.6666666666666686E-4</v>
          </cell>
          <cell r="CK70">
            <v>10</v>
          </cell>
          <cell r="CL70">
            <v>36</v>
          </cell>
          <cell r="CM70">
            <v>0.33840564102564102</v>
          </cell>
          <cell r="CN70">
            <v>0.33840564102564102</v>
          </cell>
          <cell r="CO70">
            <v>0</v>
          </cell>
          <cell r="CP70">
            <v>0</v>
          </cell>
          <cell r="CQ70">
            <v>3.2584056410256408</v>
          </cell>
          <cell r="CR70">
            <v>0</v>
          </cell>
          <cell r="CS70">
            <v>1</v>
          </cell>
          <cell r="CT70">
            <v>0</v>
          </cell>
          <cell r="CU70">
            <v>0</v>
          </cell>
          <cell r="CV70">
            <v>27</v>
          </cell>
          <cell r="CW70">
            <v>27</v>
          </cell>
          <cell r="CX70" t="str">
            <v xml:space="preserve"> </v>
          </cell>
          <cell r="CY70">
            <v>1.5</v>
          </cell>
          <cell r="CZ70">
            <v>1.5</v>
          </cell>
          <cell r="DA70">
            <v>1.1000000000000001</v>
          </cell>
          <cell r="DB70">
            <v>1100</v>
          </cell>
          <cell r="DC70">
            <v>517</v>
          </cell>
          <cell r="DD70">
            <v>286</v>
          </cell>
          <cell r="DE70">
            <v>83</v>
          </cell>
          <cell r="DF70">
            <v>127</v>
          </cell>
          <cell r="DG70">
            <v>22</v>
          </cell>
          <cell r="DH70">
            <v>11</v>
          </cell>
          <cell r="DI70">
            <v>55</v>
          </cell>
        </row>
        <row r="71">
          <cell r="A71" t="str">
            <v>RS 128</v>
          </cell>
          <cell r="B71">
            <v>128</v>
          </cell>
          <cell r="C71" t="str">
            <v>S</v>
          </cell>
          <cell r="D71" t="str">
            <v>T</v>
          </cell>
          <cell r="E71" t="str">
            <v>Likwenu River Bridge - Mpilisi</v>
          </cell>
          <cell r="F71" t="str">
            <v>M03</v>
          </cell>
          <cell r="G71">
            <v>7</v>
          </cell>
          <cell r="H71">
            <v>15.4</v>
          </cell>
          <cell r="I71" t="str">
            <v>H</v>
          </cell>
          <cell r="J71" t="str">
            <v>MACHINGA</v>
          </cell>
          <cell r="K71">
            <v>8</v>
          </cell>
          <cell r="L71">
            <v>0</v>
          </cell>
          <cell r="W71">
            <v>71</v>
          </cell>
          <cell r="X71" t="str">
            <v>SA</v>
          </cell>
          <cell r="Y71">
            <v>125</v>
          </cell>
          <cell r="Z71" t="str">
            <v>SB</v>
          </cell>
          <cell r="AA71">
            <v>150</v>
          </cell>
          <cell r="AB71" t="str">
            <v>GR</v>
          </cell>
          <cell r="AC71">
            <v>14</v>
          </cell>
          <cell r="AD71" t="str">
            <v>VR</v>
          </cell>
          <cell r="AE71">
            <v>0</v>
          </cell>
          <cell r="AF71">
            <v>0</v>
          </cell>
          <cell r="AG71">
            <v>0</v>
          </cell>
          <cell r="AH71">
            <v>0</v>
          </cell>
          <cell r="AI71">
            <v>0</v>
          </cell>
          <cell r="AJ71">
            <v>0</v>
          </cell>
          <cell r="AK71">
            <v>0</v>
          </cell>
          <cell r="AL71">
            <v>0</v>
          </cell>
          <cell r="AM71">
            <v>2</v>
          </cell>
          <cell r="AN71" t="str">
            <v>never resealed</v>
          </cell>
          <cell r="BO71" t="str">
            <v>RS 128</v>
          </cell>
          <cell r="BP71">
            <v>15.4</v>
          </cell>
          <cell r="BQ71">
            <v>6</v>
          </cell>
          <cell r="BR71" t="str">
            <v>H</v>
          </cell>
          <cell r="BS71" t="str">
            <v>S</v>
          </cell>
          <cell r="BT71">
            <v>0</v>
          </cell>
          <cell r="BU71" t="str">
            <v>SA</v>
          </cell>
          <cell r="BV71" t="str">
            <v/>
          </cell>
          <cell r="BW71">
            <v>2</v>
          </cell>
          <cell r="BX71">
            <v>10</v>
          </cell>
          <cell r="BY71" t="str">
            <v xml:space="preserve"> </v>
          </cell>
          <cell r="BZ71">
            <v>1</v>
          </cell>
          <cell r="CA71">
            <v>14</v>
          </cell>
          <cell r="CB71">
            <v>1.508</v>
          </cell>
          <cell r="CC71">
            <v>2.9890041055718477</v>
          </cell>
          <cell r="CD71">
            <v>80</v>
          </cell>
          <cell r="CE71">
            <v>16</v>
          </cell>
          <cell r="CF71">
            <v>1</v>
          </cell>
          <cell r="CG71">
            <v>79</v>
          </cell>
          <cell r="CH71">
            <v>15</v>
          </cell>
          <cell r="CI71">
            <v>3</v>
          </cell>
          <cell r="CJ71">
            <v>1.0000000000000002E-2</v>
          </cell>
          <cell r="CK71">
            <v>1.01</v>
          </cell>
          <cell r="CL71">
            <v>1</v>
          </cell>
          <cell r="CM71">
            <v>2.0492307692307695E-2</v>
          </cell>
          <cell r="CN71">
            <v>2.0492307692307695E-2</v>
          </cell>
          <cell r="CO71">
            <v>0</v>
          </cell>
          <cell r="CP71">
            <v>0</v>
          </cell>
          <cell r="CQ71">
            <v>3.0094964132641553</v>
          </cell>
          <cell r="CR71">
            <v>0</v>
          </cell>
          <cell r="CS71">
            <v>1</v>
          </cell>
          <cell r="CT71">
            <v>0</v>
          </cell>
          <cell r="CU71">
            <v>0</v>
          </cell>
          <cell r="CV71">
            <v>27</v>
          </cell>
          <cell r="CW71">
            <v>27</v>
          </cell>
          <cell r="CX71" t="str">
            <v xml:space="preserve"> </v>
          </cell>
          <cell r="CY71">
            <v>1.2</v>
          </cell>
          <cell r="CZ71">
            <v>1.5</v>
          </cell>
          <cell r="DA71">
            <v>1.1000000000000001</v>
          </cell>
          <cell r="DB71">
            <v>1100</v>
          </cell>
          <cell r="DC71">
            <v>517</v>
          </cell>
          <cell r="DD71">
            <v>286</v>
          </cell>
          <cell r="DE71">
            <v>83</v>
          </cell>
          <cell r="DF71">
            <v>127</v>
          </cell>
          <cell r="DG71">
            <v>22</v>
          </cell>
          <cell r="DH71">
            <v>11</v>
          </cell>
          <cell r="DI71">
            <v>55</v>
          </cell>
        </row>
        <row r="72">
          <cell r="A72" t="str">
            <v>RS 119</v>
          </cell>
          <cell r="B72">
            <v>119</v>
          </cell>
          <cell r="C72" t="str">
            <v>S</v>
          </cell>
          <cell r="D72" t="str">
            <v>T</v>
          </cell>
          <cell r="E72" t="str">
            <v>Mpilisi - M'manga</v>
          </cell>
          <cell r="F72" t="str">
            <v>M03</v>
          </cell>
          <cell r="G72">
            <v>8</v>
          </cell>
          <cell r="H72">
            <v>12.5</v>
          </cell>
          <cell r="I72" t="str">
            <v>R</v>
          </cell>
          <cell r="J72" t="str">
            <v>MACHINGA</v>
          </cell>
          <cell r="K72">
            <v>8</v>
          </cell>
          <cell r="L72">
            <v>0</v>
          </cell>
          <cell r="W72">
            <v>71</v>
          </cell>
          <cell r="X72" t="str">
            <v>SA</v>
          </cell>
          <cell r="Y72">
            <v>125</v>
          </cell>
          <cell r="Z72" t="str">
            <v>SB</v>
          </cell>
          <cell r="AA72">
            <v>150</v>
          </cell>
          <cell r="AB72" t="str">
            <v>GR</v>
          </cell>
          <cell r="AC72">
            <v>14</v>
          </cell>
          <cell r="AD72" t="str">
            <v>VR</v>
          </cell>
          <cell r="AE72">
            <v>0</v>
          </cell>
          <cell r="AF72">
            <v>0</v>
          </cell>
          <cell r="AG72">
            <v>0</v>
          </cell>
          <cell r="AH72">
            <v>0</v>
          </cell>
          <cell r="AI72">
            <v>0</v>
          </cell>
          <cell r="AJ72">
            <v>0</v>
          </cell>
          <cell r="AK72">
            <v>0</v>
          </cell>
          <cell r="AL72">
            <v>0</v>
          </cell>
          <cell r="AM72">
            <v>2</v>
          </cell>
          <cell r="AN72" t="str">
            <v>never resealed</v>
          </cell>
          <cell r="BO72" t="str">
            <v>RS 119</v>
          </cell>
          <cell r="BP72">
            <v>12.5</v>
          </cell>
          <cell r="BQ72">
            <v>6</v>
          </cell>
          <cell r="BR72" t="str">
            <v>R</v>
          </cell>
          <cell r="BS72" t="str">
            <v>S</v>
          </cell>
          <cell r="BT72">
            <v>0</v>
          </cell>
          <cell r="BU72" t="str">
            <v>SA</v>
          </cell>
          <cell r="BV72" t="str">
            <v/>
          </cell>
          <cell r="BW72">
            <v>2</v>
          </cell>
          <cell r="BX72">
            <v>10</v>
          </cell>
          <cell r="BY72" t="str">
            <v xml:space="preserve"> </v>
          </cell>
          <cell r="BZ72">
            <v>1</v>
          </cell>
          <cell r="CA72">
            <v>14</v>
          </cell>
          <cell r="CB72">
            <v>1.508</v>
          </cell>
          <cell r="CC72">
            <v>4.49</v>
          </cell>
          <cell r="CD72">
            <v>90</v>
          </cell>
          <cell r="CE72">
            <v>45</v>
          </cell>
          <cell r="CF72">
            <v>30</v>
          </cell>
          <cell r="CG72">
            <v>60</v>
          </cell>
          <cell r="CH72">
            <v>15</v>
          </cell>
          <cell r="CI72">
            <v>48</v>
          </cell>
          <cell r="CJ72">
            <v>0.16000000000000003</v>
          </cell>
          <cell r="CK72">
            <v>10</v>
          </cell>
          <cell r="CL72">
            <v>30</v>
          </cell>
          <cell r="CM72">
            <v>0.35889230769230773</v>
          </cell>
          <cell r="CN72">
            <v>0.35889230769230773</v>
          </cell>
          <cell r="CO72">
            <v>0</v>
          </cell>
          <cell r="CP72">
            <v>0</v>
          </cell>
          <cell r="CQ72">
            <v>4.8488923076923083</v>
          </cell>
          <cell r="CR72">
            <v>30</v>
          </cell>
          <cell r="CS72">
            <v>1</v>
          </cell>
          <cell r="CT72">
            <v>0</v>
          </cell>
          <cell r="CU72">
            <v>0</v>
          </cell>
          <cell r="CV72">
            <v>27</v>
          </cell>
          <cell r="CW72">
            <v>27</v>
          </cell>
          <cell r="CX72" t="str">
            <v xml:space="preserve"> </v>
          </cell>
          <cell r="CY72">
            <v>1.5</v>
          </cell>
          <cell r="CZ72">
            <v>2</v>
          </cell>
          <cell r="DA72">
            <v>1.5</v>
          </cell>
          <cell r="DB72">
            <v>1000</v>
          </cell>
          <cell r="DC72">
            <v>470</v>
          </cell>
          <cell r="DD72">
            <v>260</v>
          </cell>
          <cell r="DE72">
            <v>75</v>
          </cell>
          <cell r="DF72">
            <v>115</v>
          </cell>
          <cell r="DG72">
            <v>20</v>
          </cell>
          <cell r="DH72">
            <v>10</v>
          </cell>
          <cell r="DI72">
            <v>50</v>
          </cell>
        </row>
        <row r="73">
          <cell r="A73" t="str">
            <v>RS 131</v>
          </cell>
          <cell r="B73">
            <v>131</v>
          </cell>
          <cell r="C73" t="str">
            <v>S</v>
          </cell>
          <cell r="D73" t="str">
            <v>T</v>
          </cell>
          <cell r="E73" t="str">
            <v>M'manga - Chibwana.</v>
          </cell>
          <cell r="F73" t="str">
            <v>M03</v>
          </cell>
          <cell r="G73">
            <v>9</v>
          </cell>
          <cell r="H73">
            <v>9.6999999999999993</v>
          </cell>
          <cell r="I73" t="str">
            <v>F</v>
          </cell>
          <cell r="J73" t="str">
            <v>MACHINGA</v>
          </cell>
          <cell r="K73">
            <v>8</v>
          </cell>
          <cell r="L73">
            <v>0</v>
          </cell>
          <cell r="W73">
            <v>74</v>
          </cell>
          <cell r="X73" t="str">
            <v>SA</v>
          </cell>
          <cell r="Y73">
            <v>125</v>
          </cell>
          <cell r="Z73" t="str">
            <v>SB</v>
          </cell>
          <cell r="AA73">
            <v>150</v>
          </cell>
          <cell r="AB73" t="str">
            <v>GR</v>
          </cell>
          <cell r="AC73">
            <v>14</v>
          </cell>
          <cell r="AD73" t="str">
            <v>VR</v>
          </cell>
          <cell r="AE73">
            <v>86</v>
          </cell>
          <cell r="AF73" t="str">
            <v>SR</v>
          </cell>
          <cell r="AG73" t="str">
            <v>ST</v>
          </cell>
          <cell r="AH73">
            <v>10</v>
          </cell>
          <cell r="AI73">
            <v>0</v>
          </cell>
          <cell r="AJ73">
            <v>0</v>
          </cell>
          <cell r="AK73">
            <v>0</v>
          </cell>
          <cell r="AL73">
            <v>0</v>
          </cell>
          <cell r="AM73">
            <v>5</v>
          </cell>
          <cell r="AN73">
            <v>0</v>
          </cell>
          <cell r="BO73" t="str">
            <v>RS 131</v>
          </cell>
          <cell r="BP73">
            <v>9.6999999999999993</v>
          </cell>
          <cell r="BQ73">
            <v>6</v>
          </cell>
          <cell r="BR73" t="str">
            <v>F</v>
          </cell>
          <cell r="BS73" t="str">
            <v>C</v>
          </cell>
          <cell r="BT73">
            <v>0</v>
          </cell>
          <cell r="BU73" t="str">
            <v>ST</v>
          </cell>
          <cell r="BV73" t="str">
            <v>SA</v>
          </cell>
          <cell r="BW73">
            <v>5</v>
          </cell>
          <cell r="BX73">
            <v>10</v>
          </cell>
          <cell r="BY73">
            <v>10</v>
          </cell>
          <cell r="BZ73">
            <v>1</v>
          </cell>
          <cell r="CA73">
            <v>14</v>
          </cell>
          <cell r="CB73">
            <v>1.6850000000000001</v>
          </cell>
          <cell r="CC73">
            <v>6.21</v>
          </cell>
          <cell r="CD73">
            <v>80</v>
          </cell>
          <cell r="CE73">
            <v>75</v>
          </cell>
          <cell r="CF73">
            <v>60</v>
          </cell>
          <cell r="CG73">
            <v>20</v>
          </cell>
          <cell r="CH73">
            <v>15</v>
          </cell>
          <cell r="CI73">
            <v>950</v>
          </cell>
          <cell r="CJ73">
            <v>3.166666666666667</v>
          </cell>
          <cell r="CK73">
            <v>10</v>
          </cell>
          <cell r="CL73">
            <v>60</v>
          </cell>
          <cell r="CM73">
            <v>1.6929487179487179</v>
          </cell>
          <cell r="CN73">
            <v>1.6929487179487179</v>
          </cell>
          <cell r="CO73">
            <v>0</v>
          </cell>
          <cell r="CP73">
            <v>0</v>
          </cell>
          <cell r="CQ73">
            <v>7.9029487179487177</v>
          </cell>
          <cell r="CR73">
            <v>90</v>
          </cell>
          <cell r="CS73">
            <v>1</v>
          </cell>
          <cell r="CT73">
            <v>0</v>
          </cell>
          <cell r="CU73">
            <v>0</v>
          </cell>
          <cell r="CV73">
            <v>12</v>
          </cell>
          <cell r="CW73">
            <v>24</v>
          </cell>
          <cell r="CX73">
            <v>48</v>
          </cell>
          <cell r="CY73">
            <v>2</v>
          </cell>
          <cell r="CZ73">
            <v>2</v>
          </cell>
          <cell r="DA73">
            <v>1.2</v>
          </cell>
          <cell r="DB73">
            <v>300</v>
          </cell>
          <cell r="DC73">
            <v>141</v>
          </cell>
          <cell r="DD73">
            <v>78</v>
          </cell>
          <cell r="DE73">
            <v>23</v>
          </cell>
          <cell r="DF73">
            <v>35</v>
          </cell>
          <cell r="DG73">
            <v>6</v>
          </cell>
          <cell r="DH73">
            <v>3</v>
          </cell>
          <cell r="DI73">
            <v>15</v>
          </cell>
        </row>
        <row r="74">
          <cell r="A74" t="str">
            <v>RS 125</v>
          </cell>
          <cell r="B74">
            <v>125</v>
          </cell>
          <cell r="C74" t="str">
            <v>S</v>
          </cell>
          <cell r="D74" t="str">
            <v>T</v>
          </cell>
          <cell r="E74" t="str">
            <v xml:space="preserve">Chibwana - Hoba. </v>
          </cell>
          <cell r="F74" t="str">
            <v>M03</v>
          </cell>
          <cell r="G74">
            <v>10</v>
          </cell>
          <cell r="H74">
            <v>10.8</v>
          </cell>
          <cell r="I74" t="str">
            <v>F</v>
          </cell>
          <cell r="J74" t="str">
            <v>MACHINGA</v>
          </cell>
          <cell r="K74">
            <v>8</v>
          </cell>
          <cell r="L74">
            <v>0</v>
          </cell>
          <cell r="W74">
            <v>74</v>
          </cell>
          <cell r="X74" t="str">
            <v>DS</v>
          </cell>
          <cell r="Y74">
            <v>150</v>
          </cell>
          <cell r="Z74" t="str">
            <v>SB</v>
          </cell>
          <cell r="AA74">
            <v>100</v>
          </cell>
          <cell r="AB74" t="str">
            <v>GR</v>
          </cell>
          <cell r="AC74">
            <v>6</v>
          </cell>
          <cell r="AD74" t="str">
            <v>VR</v>
          </cell>
          <cell r="AE74">
            <v>86</v>
          </cell>
          <cell r="AF74" t="str">
            <v>SR</v>
          </cell>
          <cell r="AG74" t="str">
            <v>ST</v>
          </cell>
          <cell r="AH74">
            <v>10</v>
          </cell>
          <cell r="AI74">
            <v>96</v>
          </cell>
          <cell r="AJ74" t="str">
            <v>SS</v>
          </cell>
          <cell r="AK74" t="str">
            <v>SS</v>
          </cell>
          <cell r="AL74">
            <v>5</v>
          </cell>
          <cell r="AM74">
            <v>3</v>
          </cell>
          <cell r="AN74">
            <v>0</v>
          </cell>
          <cell r="BO74" t="str">
            <v>RS 125</v>
          </cell>
          <cell r="BP74">
            <v>10.8</v>
          </cell>
          <cell r="BQ74">
            <v>6</v>
          </cell>
          <cell r="BR74" t="str">
            <v>F</v>
          </cell>
          <cell r="BS74" t="str">
            <v>S</v>
          </cell>
          <cell r="BT74">
            <v>0</v>
          </cell>
          <cell r="BU74" t="str">
            <v>SS</v>
          </cell>
          <cell r="BV74" t="str">
            <v>SR</v>
          </cell>
          <cell r="BW74">
            <v>3</v>
          </cell>
          <cell r="BX74">
            <v>5</v>
          </cell>
          <cell r="BY74">
            <v>10</v>
          </cell>
          <cell r="BZ74">
            <v>1</v>
          </cell>
          <cell r="CA74">
            <v>6</v>
          </cell>
          <cell r="CB74">
            <v>1.3540000000000001</v>
          </cell>
          <cell r="CC74">
            <v>5.78</v>
          </cell>
          <cell r="CD74">
            <v>60</v>
          </cell>
          <cell r="CE74">
            <v>6</v>
          </cell>
          <cell r="CF74">
            <v>0</v>
          </cell>
          <cell r="CG74">
            <v>60</v>
          </cell>
          <cell r="CH74">
            <v>6</v>
          </cell>
          <cell r="CI74">
            <v>76</v>
          </cell>
          <cell r="CJ74">
            <v>0.25333333333333335</v>
          </cell>
          <cell r="CK74">
            <v>0.25333333333333335</v>
          </cell>
          <cell r="CL74">
            <v>0</v>
          </cell>
          <cell r="CM74">
            <v>9.8215384615384621E-2</v>
          </cell>
          <cell r="CN74">
            <v>9.8215384615384621E-2</v>
          </cell>
          <cell r="CO74">
            <v>0</v>
          </cell>
          <cell r="CP74">
            <v>0</v>
          </cell>
          <cell r="CQ74">
            <v>5.8782153846153848</v>
          </cell>
          <cell r="CR74">
            <v>70</v>
          </cell>
          <cell r="CS74">
            <v>1</v>
          </cell>
          <cell r="CT74">
            <v>0</v>
          </cell>
          <cell r="CU74">
            <v>0</v>
          </cell>
          <cell r="CV74">
            <v>2</v>
          </cell>
          <cell r="CW74">
            <v>24</v>
          </cell>
          <cell r="CX74">
            <v>48</v>
          </cell>
          <cell r="CY74">
            <v>1.5</v>
          </cell>
          <cell r="CZ74">
            <v>2</v>
          </cell>
          <cell r="DA74">
            <v>1.2</v>
          </cell>
          <cell r="DB74">
            <v>300</v>
          </cell>
          <cell r="DC74">
            <v>141</v>
          </cell>
          <cell r="DD74">
            <v>78</v>
          </cell>
          <cell r="DE74">
            <v>23</v>
          </cell>
          <cell r="DF74">
            <v>35</v>
          </cell>
          <cell r="DG74">
            <v>6</v>
          </cell>
          <cell r="DH74">
            <v>3</v>
          </cell>
          <cell r="DI74">
            <v>15</v>
          </cell>
        </row>
        <row r="75">
          <cell r="A75" t="str">
            <v>RS 120</v>
          </cell>
          <cell r="B75">
            <v>120</v>
          </cell>
          <cell r="C75" t="str">
            <v>S</v>
          </cell>
          <cell r="D75" t="str">
            <v>T</v>
          </cell>
          <cell r="E75" t="str">
            <v>Hoba - Mpale River</v>
          </cell>
          <cell r="F75" t="str">
            <v>M03</v>
          </cell>
          <cell r="G75">
            <v>11</v>
          </cell>
          <cell r="H75">
            <v>14.6</v>
          </cell>
          <cell r="I75" t="str">
            <v>F</v>
          </cell>
          <cell r="J75" t="str">
            <v>MACHINGA</v>
          </cell>
          <cell r="K75">
            <v>8</v>
          </cell>
          <cell r="L75">
            <v>0</v>
          </cell>
          <cell r="W75">
            <v>74</v>
          </cell>
          <cell r="X75" t="str">
            <v>DS</v>
          </cell>
          <cell r="Y75">
            <v>150</v>
          </cell>
          <cell r="Z75" t="str">
            <v>SB</v>
          </cell>
          <cell r="AA75">
            <v>100</v>
          </cell>
          <cell r="AB75" t="str">
            <v>GR</v>
          </cell>
          <cell r="AC75">
            <v>6</v>
          </cell>
          <cell r="AD75" t="str">
            <v>VR</v>
          </cell>
          <cell r="AE75">
            <v>86</v>
          </cell>
          <cell r="AF75" t="str">
            <v>SR</v>
          </cell>
          <cell r="AG75" t="str">
            <v>ST</v>
          </cell>
          <cell r="AH75">
            <v>10</v>
          </cell>
          <cell r="AI75">
            <v>96</v>
          </cell>
          <cell r="AJ75" t="str">
            <v>SS</v>
          </cell>
          <cell r="AK75" t="str">
            <v>SS</v>
          </cell>
          <cell r="AL75">
            <v>5</v>
          </cell>
          <cell r="AM75">
            <v>3</v>
          </cell>
          <cell r="AN75">
            <v>0</v>
          </cell>
          <cell r="BO75" t="str">
            <v>RS 120</v>
          </cell>
          <cell r="BP75">
            <v>14.6</v>
          </cell>
          <cell r="BQ75">
            <v>6</v>
          </cell>
          <cell r="BR75" t="str">
            <v>F</v>
          </cell>
          <cell r="BS75" t="str">
            <v>S</v>
          </cell>
          <cell r="BT75">
            <v>0</v>
          </cell>
          <cell r="BU75" t="str">
            <v>SS</v>
          </cell>
          <cell r="BV75" t="str">
            <v>SR</v>
          </cell>
          <cell r="BW75">
            <v>3</v>
          </cell>
          <cell r="BX75">
            <v>5</v>
          </cell>
          <cell r="BY75">
            <v>10</v>
          </cell>
          <cell r="BZ75">
            <v>1</v>
          </cell>
          <cell r="CA75">
            <v>6</v>
          </cell>
          <cell r="CB75">
            <v>1.3540000000000001</v>
          </cell>
          <cell r="CC75">
            <v>4.87</v>
          </cell>
          <cell r="CD75">
            <v>20</v>
          </cell>
          <cell r="CE75">
            <v>0</v>
          </cell>
          <cell r="CF75">
            <v>0</v>
          </cell>
          <cell r="CG75">
            <v>20</v>
          </cell>
          <cell r="CH75">
            <v>0</v>
          </cell>
          <cell r="CI75">
            <v>3</v>
          </cell>
          <cell r="CJ75">
            <v>1.0000000000000002E-2</v>
          </cell>
          <cell r="CK75">
            <v>1.0000000000000002E-2</v>
          </cell>
          <cell r="CL75">
            <v>0</v>
          </cell>
          <cell r="CM75">
            <v>3.8769230769230782E-3</v>
          </cell>
          <cell r="CN75">
            <v>3.8769230769230782E-3</v>
          </cell>
          <cell r="CO75">
            <v>0</v>
          </cell>
          <cell r="CP75">
            <v>0</v>
          </cell>
          <cell r="CQ75">
            <v>4.8738769230769234</v>
          </cell>
          <cell r="CR75">
            <v>0</v>
          </cell>
          <cell r="CS75">
            <v>1</v>
          </cell>
          <cell r="CT75">
            <v>0</v>
          </cell>
          <cell r="CU75">
            <v>0</v>
          </cell>
          <cell r="CV75">
            <v>2</v>
          </cell>
          <cell r="CW75">
            <v>24</v>
          </cell>
          <cell r="CX75">
            <v>48</v>
          </cell>
          <cell r="CY75">
            <v>1.2</v>
          </cell>
          <cell r="CZ75">
            <v>1.5</v>
          </cell>
          <cell r="DA75">
            <v>1.1000000000000001</v>
          </cell>
          <cell r="DB75">
            <v>300</v>
          </cell>
          <cell r="DC75">
            <v>141</v>
          </cell>
          <cell r="DD75">
            <v>78</v>
          </cell>
          <cell r="DE75">
            <v>23</v>
          </cell>
          <cell r="DF75">
            <v>35</v>
          </cell>
          <cell r="DG75">
            <v>6</v>
          </cell>
          <cell r="DH75">
            <v>3</v>
          </cell>
          <cell r="DI75">
            <v>15</v>
          </cell>
        </row>
        <row r="76">
          <cell r="A76" t="str">
            <v>RS 129</v>
          </cell>
          <cell r="B76">
            <v>129</v>
          </cell>
          <cell r="C76" t="str">
            <v>S</v>
          </cell>
          <cell r="D76" t="str">
            <v>T</v>
          </cell>
          <cell r="E76" t="str">
            <v>Mpale River - Nkungulu</v>
          </cell>
          <cell r="F76" t="str">
            <v>M03</v>
          </cell>
          <cell r="G76">
            <v>12</v>
          </cell>
          <cell r="H76">
            <v>13</v>
          </cell>
          <cell r="I76" t="str">
            <v>R</v>
          </cell>
          <cell r="J76" t="str">
            <v>MACHINGA &amp; MANGOCHI</v>
          </cell>
          <cell r="K76">
            <v>8</v>
          </cell>
          <cell r="L76">
            <v>0</v>
          </cell>
          <cell r="W76">
            <v>74</v>
          </cell>
          <cell r="X76" t="str">
            <v>DS</v>
          </cell>
          <cell r="Y76">
            <v>150</v>
          </cell>
          <cell r="Z76" t="str">
            <v>SB</v>
          </cell>
          <cell r="AA76">
            <v>100</v>
          </cell>
          <cell r="AB76" t="str">
            <v>GR</v>
          </cell>
          <cell r="AC76">
            <v>6</v>
          </cell>
          <cell r="AD76" t="str">
            <v>VR</v>
          </cell>
          <cell r="AE76">
            <v>86</v>
          </cell>
          <cell r="AF76" t="str">
            <v>SR</v>
          </cell>
          <cell r="AG76" t="str">
            <v>ST</v>
          </cell>
          <cell r="AH76">
            <v>10</v>
          </cell>
          <cell r="AI76">
            <v>96</v>
          </cell>
          <cell r="AJ76" t="str">
            <v>SS</v>
          </cell>
          <cell r="AK76" t="str">
            <v>SS</v>
          </cell>
          <cell r="AL76">
            <v>5</v>
          </cell>
          <cell r="AM76">
            <v>3</v>
          </cell>
          <cell r="AN76">
            <v>0</v>
          </cell>
          <cell r="BO76" t="str">
            <v>RS 129</v>
          </cell>
          <cell r="BP76">
            <v>13</v>
          </cell>
          <cell r="BQ76">
            <v>6</v>
          </cell>
          <cell r="BR76" t="str">
            <v>R</v>
          </cell>
          <cell r="BS76" t="str">
            <v>S</v>
          </cell>
          <cell r="BT76">
            <v>0</v>
          </cell>
          <cell r="BU76" t="str">
            <v>SS</v>
          </cell>
          <cell r="BV76" t="str">
            <v>SR</v>
          </cell>
          <cell r="BW76">
            <v>3</v>
          </cell>
          <cell r="BX76">
            <v>5</v>
          </cell>
          <cell r="BY76">
            <v>10</v>
          </cell>
          <cell r="BZ76">
            <v>1</v>
          </cell>
          <cell r="CA76">
            <v>6</v>
          </cell>
          <cell r="CB76">
            <v>1.3540000000000001</v>
          </cell>
          <cell r="CC76">
            <v>3.2750301575393848</v>
          </cell>
          <cell r="CD76">
            <v>70</v>
          </cell>
          <cell r="CE76">
            <v>15</v>
          </cell>
          <cell r="CF76">
            <v>0</v>
          </cell>
          <cell r="CG76">
            <v>70</v>
          </cell>
          <cell r="CH76">
            <v>15</v>
          </cell>
          <cell r="CI76">
            <v>11</v>
          </cell>
          <cell r="CJ76">
            <v>3.6666666666666667E-2</v>
          </cell>
          <cell r="CK76">
            <v>3.6666666666666667E-2</v>
          </cell>
          <cell r="CL76">
            <v>0</v>
          </cell>
          <cell r="CM76">
            <v>1.4215384615384618E-2</v>
          </cell>
          <cell r="CN76">
            <v>1.4215384615384618E-2</v>
          </cell>
          <cell r="CO76">
            <v>0</v>
          </cell>
          <cell r="CP76">
            <v>0</v>
          </cell>
          <cell r="CQ76">
            <v>3.2892455421547693</v>
          </cell>
          <cell r="CR76">
            <v>10</v>
          </cell>
          <cell r="CS76">
            <v>1</v>
          </cell>
          <cell r="CT76">
            <v>0</v>
          </cell>
          <cell r="CU76">
            <v>0</v>
          </cell>
          <cell r="CV76">
            <v>2</v>
          </cell>
          <cell r="CW76">
            <v>24</v>
          </cell>
          <cell r="CX76">
            <v>48</v>
          </cell>
          <cell r="CY76">
            <v>1.2</v>
          </cell>
          <cell r="CZ76">
            <v>1.5</v>
          </cell>
          <cell r="DA76">
            <v>1.1000000000000001</v>
          </cell>
          <cell r="DB76">
            <v>300</v>
          </cell>
          <cell r="DC76">
            <v>141</v>
          </cell>
          <cell r="DD76">
            <v>78</v>
          </cell>
          <cell r="DE76">
            <v>23</v>
          </cell>
          <cell r="DF76">
            <v>35</v>
          </cell>
          <cell r="DG76">
            <v>6</v>
          </cell>
          <cell r="DH76">
            <v>3</v>
          </cell>
          <cell r="DI76">
            <v>15</v>
          </cell>
        </row>
        <row r="77">
          <cell r="A77" t="str">
            <v>RS 321</v>
          </cell>
          <cell r="B77">
            <v>143</v>
          </cell>
          <cell r="C77" t="str">
            <v>S</v>
          </cell>
          <cell r="D77" t="str">
            <v>T</v>
          </cell>
          <cell r="E77" t="str">
            <v>Nkungulu - Mangochi</v>
          </cell>
          <cell r="F77" t="str">
            <v>M03</v>
          </cell>
          <cell r="G77">
            <v>13</v>
          </cell>
          <cell r="H77">
            <v>21.3</v>
          </cell>
          <cell r="I77" t="str">
            <v>F</v>
          </cell>
          <cell r="J77" t="str">
            <v>MANGOCHI</v>
          </cell>
          <cell r="K77">
            <v>8</v>
          </cell>
          <cell r="L77">
            <v>0</v>
          </cell>
          <cell r="W77">
            <v>74</v>
          </cell>
          <cell r="X77" t="str">
            <v>DS</v>
          </cell>
          <cell r="Y77">
            <v>100</v>
          </cell>
          <cell r="Z77" t="str">
            <v>SB</v>
          </cell>
          <cell r="AA77">
            <v>100</v>
          </cell>
          <cell r="AB77" t="str">
            <v>GR</v>
          </cell>
          <cell r="AC77">
            <v>6</v>
          </cell>
          <cell r="AD77" t="str">
            <v>VR</v>
          </cell>
          <cell r="AE77">
            <v>0</v>
          </cell>
          <cell r="AF77">
            <v>0</v>
          </cell>
          <cell r="AG77">
            <v>0</v>
          </cell>
          <cell r="AH77">
            <v>0</v>
          </cell>
          <cell r="AI77">
            <v>0</v>
          </cell>
          <cell r="AJ77">
            <v>0</v>
          </cell>
          <cell r="AK77">
            <v>0</v>
          </cell>
          <cell r="AL77">
            <v>0</v>
          </cell>
          <cell r="AM77">
            <v>1</v>
          </cell>
          <cell r="AN77" t="str">
            <v>never resealed</v>
          </cell>
          <cell r="BO77" t="str">
            <v>RS 321</v>
          </cell>
          <cell r="BP77">
            <v>21.3</v>
          </cell>
          <cell r="BQ77">
            <v>6</v>
          </cell>
          <cell r="BR77" t="str">
            <v>F</v>
          </cell>
          <cell r="BS77" t="str">
            <v>C</v>
          </cell>
          <cell r="BT77">
            <v>0</v>
          </cell>
          <cell r="BU77" t="str">
            <v>DS</v>
          </cell>
          <cell r="BV77" t="str">
            <v/>
          </cell>
          <cell r="BW77">
            <v>1</v>
          </cell>
          <cell r="BX77">
            <v>15</v>
          </cell>
          <cell r="BY77" t="str">
            <v xml:space="preserve"> </v>
          </cell>
          <cell r="BZ77">
            <v>1</v>
          </cell>
          <cell r="CA77">
            <v>6</v>
          </cell>
          <cell r="CB77">
            <v>1.177</v>
          </cell>
          <cell r="CC77">
            <v>4.2485348973607042</v>
          </cell>
          <cell r="CD77">
            <v>97</v>
          </cell>
          <cell r="CE77">
            <v>68</v>
          </cell>
          <cell r="CF77">
            <v>53</v>
          </cell>
          <cell r="CG77">
            <v>44</v>
          </cell>
          <cell r="CH77">
            <v>15</v>
          </cell>
          <cell r="CI77">
            <v>4.5</v>
          </cell>
          <cell r="CJ77">
            <v>1.5000000000000001E-2</v>
          </cell>
          <cell r="CK77">
            <v>10</v>
          </cell>
          <cell r="CL77">
            <v>53</v>
          </cell>
          <cell r="CM77">
            <v>0.45628076923076921</v>
          </cell>
          <cell r="CN77">
            <v>0.45628076923076921</v>
          </cell>
          <cell r="CO77">
            <v>0</v>
          </cell>
          <cell r="CP77">
            <v>0</v>
          </cell>
          <cell r="CQ77">
            <v>4.7048156665914735</v>
          </cell>
          <cell r="CR77">
            <v>20</v>
          </cell>
          <cell r="CS77">
            <v>1</v>
          </cell>
          <cell r="CT77">
            <v>0</v>
          </cell>
          <cell r="CU77">
            <v>0</v>
          </cell>
          <cell r="CV77">
            <v>24</v>
          </cell>
          <cell r="CW77">
            <v>24</v>
          </cell>
          <cell r="CX77" t="str">
            <v xml:space="preserve"> </v>
          </cell>
          <cell r="CY77">
            <v>2</v>
          </cell>
          <cell r="CZ77">
            <v>1.8</v>
          </cell>
          <cell r="DA77">
            <v>1.5</v>
          </cell>
          <cell r="DB77">
            <v>300</v>
          </cell>
          <cell r="DC77">
            <v>141</v>
          </cell>
          <cell r="DD77">
            <v>78</v>
          </cell>
          <cell r="DE77">
            <v>23</v>
          </cell>
          <cell r="DF77">
            <v>35</v>
          </cell>
          <cell r="DG77">
            <v>6</v>
          </cell>
          <cell r="DH77">
            <v>3</v>
          </cell>
          <cell r="DI77">
            <v>15</v>
          </cell>
        </row>
        <row r="78">
          <cell r="A78" t="str">
            <v>RS 322</v>
          </cell>
          <cell r="B78">
            <v>144</v>
          </cell>
          <cell r="C78" t="str">
            <v>S</v>
          </cell>
          <cell r="D78" t="str">
            <v>T</v>
          </cell>
          <cell r="E78" t="str">
            <v>Mangochi - Chingo</v>
          </cell>
          <cell r="F78" t="str">
            <v>M03</v>
          </cell>
          <cell r="G78">
            <v>14</v>
          </cell>
          <cell r="H78">
            <v>6</v>
          </cell>
          <cell r="I78" t="str">
            <v>R</v>
          </cell>
          <cell r="J78" t="str">
            <v>MANGOCHI</v>
          </cell>
          <cell r="K78">
            <v>8</v>
          </cell>
          <cell r="L78">
            <v>0</v>
          </cell>
          <cell r="W78">
            <v>81</v>
          </cell>
          <cell r="X78" t="str">
            <v>ST</v>
          </cell>
          <cell r="Y78">
            <v>150</v>
          </cell>
          <cell r="Z78" t="str">
            <v>SB</v>
          </cell>
          <cell r="AA78">
            <v>150</v>
          </cell>
          <cell r="AB78" t="str">
            <v>GR</v>
          </cell>
          <cell r="AC78">
            <v>6</v>
          </cell>
          <cell r="AD78" t="str">
            <v>VR</v>
          </cell>
          <cell r="AE78">
            <v>0</v>
          </cell>
          <cell r="AF78">
            <v>0</v>
          </cell>
          <cell r="AG78">
            <v>0</v>
          </cell>
          <cell r="AH78">
            <v>0</v>
          </cell>
          <cell r="AI78">
            <v>0</v>
          </cell>
          <cell r="AJ78">
            <v>0</v>
          </cell>
          <cell r="AK78">
            <v>0</v>
          </cell>
          <cell r="AL78">
            <v>0</v>
          </cell>
          <cell r="AM78">
            <v>1</v>
          </cell>
          <cell r="AN78" t="str">
            <v>never resealed</v>
          </cell>
          <cell r="BO78" t="str">
            <v>RS 322</v>
          </cell>
          <cell r="BP78">
            <v>6</v>
          </cell>
          <cell r="BQ78">
            <v>6</v>
          </cell>
          <cell r="BR78" t="str">
            <v>R</v>
          </cell>
          <cell r="BS78" t="str">
            <v>C</v>
          </cell>
          <cell r="BT78">
            <v>30</v>
          </cell>
          <cell r="BU78" t="str">
            <v>ST</v>
          </cell>
          <cell r="BV78" t="str">
            <v/>
          </cell>
          <cell r="BW78">
            <v>1</v>
          </cell>
          <cell r="BX78">
            <v>10</v>
          </cell>
          <cell r="BY78" t="str">
            <v xml:space="preserve"> </v>
          </cell>
          <cell r="BZ78">
            <v>1</v>
          </cell>
          <cell r="CA78">
            <v>6</v>
          </cell>
          <cell r="CB78">
            <v>1.508</v>
          </cell>
          <cell r="CC78">
            <v>8</v>
          </cell>
          <cell r="CD78">
            <v>95</v>
          </cell>
          <cell r="CE78">
            <v>80</v>
          </cell>
          <cell r="CF78">
            <v>65</v>
          </cell>
          <cell r="CG78">
            <v>30</v>
          </cell>
          <cell r="CH78">
            <v>15</v>
          </cell>
          <cell r="CI78">
            <v>8</v>
          </cell>
          <cell r="CJ78">
            <v>2.6666666666666668E-2</v>
          </cell>
          <cell r="CK78">
            <v>10</v>
          </cell>
          <cell r="CL78">
            <v>65</v>
          </cell>
          <cell r="CM78">
            <v>0.5400717948717948</v>
          </cell>
          <cell r="CN78">
            <v>0.5400717948717948</v>
          </cell>
          <cell r="CO78">
            <v>0</v>
          </cell>
          <cell r="CP78">
            <v>0</v>
          </cell>
          <cell r="CQ78">
            <v>8.5400717948717944</v>
          </cell>
          <cell r="CR78">
            <v>20</v>
          </cell>
          <cell r="CS78">
            <v>1</v>
          </cell>
          <cell r="CT78">
            <v>0</v>
          </cell>
          <cell r="CU78">
            <v>0</v>
          </cell>
          <cell r="CV78">
            <v>17</v>
          </cell>
          <cell r="CW78">
            <v>17</v>
          </cell>
          <cell r="CX78" t="str">
            <v xml:space="preserve"> </v>
          </cell>
          <cell r="CY78">
            <v>2</v>
          </cell>
          <cell r="CZ78">
            <v>2</v>
          </cell>
          <cell r="DA78">
            <v>1.5</v>
          </cell>
          <cell r="DB78">
            <v>250</v>
          </cell>
          <cell r="DC78">
            <v>118</v>
          </cell>
          <cell r="DD78">
            <v>65</v>
          </cell>
          <cell r="DE78">
            <v>19</v>
          </cell>
          <cell r="DF78">
            <v>29</v>
          </cell>
          <cell r="DG78">
            <v>5</v>
          </cell>
          <cell r="DH78">
            <v>3</v>
          </cell>
          <cell r="DI78">
            <v>13</v>
          </cell>
        </row>
        <row r="79">
          <cell r="A79" t="str">
            <v>RS 324</v>
          </cell>
          <cell r="B79">
            <v>146</v>
          </cell>
          <cell r="C79" t="str">
            <v>S</v>
          </cell>
          <cell r="D79" t="str">
            <v>T</v>
          </cell>
          <cell r="E79" t="str">
            <v>Chingo - Mbalula</v>
          </cell>
          <cell r="F79" t="str">
            <v>M03</v>
          </cell>
          <cell r="G79">
            <v>15</v>
          </cell>
          <cell r="H79">
            <v>6</v>
          </cell>
          <cell r="I79" t="str">
            <v>R</v>
          </cell>
          <cell r="J79" t="str">
            <v>MANGOCHI</v>
          </cell>
          <cell r="K79">
            <v>7</v>
          </cell>
          <cell r="L79">
            <v>0</v>
          </cell>
          <cell r="W79">
            <v>81</v>
          </cell>
          <cell r="X79" t="str">
            <v>ST</v>
          </cell>
          <cell r="Y79">
            <v>150</v>
          </cell>
          <cell r="Z79" t="str">
            <v>SB</v>
          </cell>
          <cell r="AA79">
            <v>150</v>
          </cell>
          <cell r="AB79" t="str">
            <v>GR</v>
          </cell>
          <cell r="AC79">
            <v>6</v>
          </cell>
          <cell r="AD79" t="str">
            <v>VR</v>
          </cell>
          <cell r="AE79">
            <v>0</v>
          </cell>
          <cell r="AF79">
            <v>0</v>
          </cell>
          <cell r="AG79">
            <v>0</v>
          </cell>
          <cell r="AH79">
            <v>0</v>
          </cell>
          <cell r="AI79">
            <v>0</v>
          </cell>
          <cell r="AJ79">
            <v>0</v>
          </cell>
          <cell r="AK79">
            <v>0</v>
          </cell>
          <cell r="AL79">
            <v>0</v>
          </cell>
          <cell r="AM79">
            <v>1</v>
          </cell>
          <cell r="AN79" t="str">
            <v>never resealed</v>
          </cell>
          <cell r="BO79" t="str">
            <v>RS 324</v>
          </cell>
          <cell r="BP79">
            <v>6</v>
          </cell>
          <cell r="BQ79">
            <v>6</v>
          </cell>
          <cell r="BR79" t="str">
            <v>R</v>
          </cell>
          <cell r="BS79" t="str">
            <v>C</v>
          </cell>
          <cell r="BT79">
            <v>0</v>
          </cell>
          <cell r="BU79" t="str">
            <v>ST</v>
          </cell>
          <cell r="BV79" t="str">
            <v/>
          </cell>
          <cell r="BW79">
            <v>1</v>
          </cell>
          <cell r="BX79">
            <v>10</v>
          </cell>
          <cell r="BY79" t="str">
            <v xml:space="preserve"> </v>
          </cell>
          <cell r="BZ79">
            <v>1</v>
          </cell>
          <cell r="CA79">
            <v>6</v>
          </cell>
          <cell r="CB79">
            <v>1.508</v>
          </cell>
          <cell r="CC79">
            <v>8</v>
          </cell>
          <cell r="CD79">
            <v>85</v>
          </cell>
          <cell r="CE79">
            <v>60</v>
          </cell>
          <cell r="CF79">
            <v>45</v>
          </cell>
          <cell r="CG79">
            <v>40</v>
          </cell>
          <cell r="CH79">
            <v>15</v>
          </cell>
          <cell r="CI79">
            <v>10</v>
          </cell>
          <cell r="CJ79">
            <v>3.3333333333333333E-2</v>
          </cell>
          <cell r="CK79">
            <v>10</v>
          </cell>
          <cell r="CL79">
            <v>45</v>
          </cell>
          <cell r="CM79">
            <v>0.41028205128205131</v>
          </cell>
          <cell r="CN79">
            <v>0.41028205128205131</v>
          </cell>
          <cell r="CO79">
            <v>0</v>
          </cell>
          <cell r="CP79">
            <v>0</v>
          </cell>
          <cell r="CQ79">
            <v>8.4102820512820511</v>
          </cell>
          <cell r="CR79">
            <v>20</v>
          </cell>
          <cell r="CS79">
            <v>1</v>
          </cell>
          <cell r="CT79">
            <v>0</v>
          </cell>
          <cell r="CU79">
            <v>0</v>
          </cell>
          <cell r="CV79">
            <v>17</v>
          </cell>
          <cell r="CW79">
            <v>17</v>
          </cell>
          <cell r="CX79" t="str">
            <v xml:space="preserve"> </v>
          </cell>
          <cell r="CY79">
            <v>2</v>
          </cell>
          <cell r="CZ79">
            <v>2</v>
          </cell>
          <cell r="DA79">
            <v>1.5</v>
          </cell>
          <cell r="DB79">
            <v>250</v>
          </cell>
          <cell r="DC79">
            <v>118</v>
          </cell>
          <cell r="DD79">
            <v>65</v>
          </cell>
          <cell r="DE79">
            <v>19</v>
          </cell>
          <cell r="DF79">
            <v>29</v>
          </cell>
          <cell r="DG79">
            <v>5</v>
          </cell>
          <cell r="DH79">
            <v>3</v>
          </cell>
          <cell r="DI79">
            <v>13</v>
          </cell>
        </row>
        <row r="80">
          <cell r="A80" t="str">
            <v>RS 326</v>
          </cell>
          <cell r="B80">
            <v>148</v>
          </cell>
          <cell r="C80" t="str">
            <v>S</v>
          </cell>
          <cell r="D80" t="str">
            <v>T</v>
          </cell>
          <cell r="E80" t="str">
            <v>Chowe - Matola</v>
          </cell>
          <cell r="F80" t="str">
            <v>M03</v>
          </cell>
          <cell r="G80">
            <v>17</v>
          </cell>
          <cell r="H80">
            <v>4.7</v>
          </cell>
          <cell r="I80" t="str">
            <v>R</v>
          </cell>
          <cell r="J80" t="str">
            <v>MANGOCHI</v>
          </cell>
          <cell r="K80">
            <v>7</v>
          </cell>
          <cell r="L80">
            <v>0</v>
          </cell>
          <cell r="W80">
            <v>81</v>
          </cell>
          <cell r="X80" t="str">
            <v>ST</v>
          </cell>
          <cell r="Y80">
            <v>150</v>
          </cell>
          <cell r="Z80" t="str">
            <v>SB</v>
          </cell>
          <cell r="AA80">
            <v>150</v>
          </cell>
          <cell r="AB80" t="str">
            <v>GR</v>
          </cell>
          <cell r="AC80">
            <v>6</v>
          </cell>
          <cell r="AD80" t="str">
            <v>VR</v>
          </cell>
          <cell r="AE80">
            <v>0</v>
          </cell>
          <cell r="AF80">
            <v>0</v>
          </cell>
          <cell r="AG80">
            <v>0</v>
          </cell>
          <cell r="AH80">
            <v>0</v>
          </cell>
          <cell r="AI80">
            <v>0</v>
          </cell>
          <cell r="AJ80">
            <v>0</v>
          </cell>
          <cell r="AK80">
            <v>0</v>
          </cell>
          <cell r="AL80">
            <v>0</v>
          </cell>
          <cell r="AM80">
            <v>1</v>
          </cell>
          <cell r="AN80" t="str">
            <v>never resealed</v>
          </cell>
          <cell r="BO80" t="str">
            <v>RS 326</v>
          </cell>
          <cell r="BP80">
            <v>4.7</v>
          </cell>
          <cell r="BQ80">
            <v>6</v>
          </cell>
          <cell r="BR80" t="str">
            <v>R</v>
          </cell>
          <cell r="BS80" t="str">
            <v>C</v>
          </cell>
          <cell r="BT80">
            <v>0</v>
          </cell>
          <cell r="BU80" t="str">
            <v>ST</v>
          </cell>
          <cell r="BV80" t="str">
            <v/>
          </cell>
          <cell r="BW80">
            <v>1</v>
          </cell>
          <cell r="BX80">
            <v>10</v>
          </cell>
          <cell r="BY80" t="str">
            <v xml:space="preserve"> </v>
          </cell>
          <cell r="BZ80">
            <v>1</v>
          </cell>
          <cell r="CA80">
            <v>6</v>
          </cell>
          <cell r="CB80">
            <v>1.508</v>
          </cell>
          <cell r="CC80">
            <v>8</v>
          </cell>
          <cell r="CD80">
            <v>90</v>
          </cell>
          <cell r="CE80">
            <v>75</v>
          </cell>
          <cell r="CF80">
            <v>60</v>
          </cell>
          <cell r="CG80">
            <v>30</v>
          </cell>
          <cell r="CH80">
            <v>15</v>
          </cell>
          <cell r="CI80">
            <v>5</v>
          </cell>
          <cell r="CJ80">
            <v>1.6666666666666666E-2</v>
          </cell>
          <cell r="CK80">
            <v>10</v>
          </cell>
          <cell r="CL80">
            <v>60</v>
          </cell>
          <cell r="CM80">
            <v>0.50321794871794867</v>
          </cell>
          <cell r="CN80">
            <v>0.50321794871794867</v>
          </cell>
          <cell r="CO80">
            <v>0</v>
          </cell>
          <cell r="CP80">
            <v>0</v>
          </cell>
          <cell r="CQ80">
            <v>8.503217948717948</v>
          </cell>
          <cell r="CR80">
            <v>20</v>
          </cell>
          <cell r="CS80">
            <v>1</v>
          </cell>
          <cell r="CT80">
            <v>0</v>
          </cell>
          <cell r="CU80">
            <v>0</v>
          </cell>
          <cell r="CV80">
            <v>17</v>
          </cell>
          <cell r="CW80">
            <v>17</v>
          </cell>
          <cell r="CX80" t="str">
            <v xml:space="preserve"> </v>
          </cell>
          <cell r="CY80">
            <v>2</v>
          </cell>
          <cell r="CZ80">
            <v>2</v>
          </cell>
          <cell r="DA80">
            <v>1.5</v>
          </cell>
          <cell r="DB80">
            <v>120</v>
          </cell>
          <cell r="DC80">
            <v>57</v>
          </cell>
          <cell r="DD80">
            <v>32</v>
          </cell>
          <cell r="DE80">
            <v>9</v>
          </cell>
          <cell r="DF80">
            <v>14</v>
          </cell>
          <cell r="DG80">
            <v>3</v>
          </cell>
          <cell r="DH80">
            <v>2</v>
          </cell>
          <cell r="DI80">
            <v>6</v>
          </cell>
        </row>
        <row r="81">
          <cell r="A81" t="str">
            <v>RS 107</v>
          </cell>
          <cell r="B81">
            <v>107</v>
          </cell>
          <cell r="C81" t="str">
            <v>S</v>
          </cell>
          <cell r="D81" t="str">
            <v>T</v>
          </cell>
          <cell r="E81" t="str">
            <v>Limbe - Gogomwa</v>
          </cell>
          <cell r="F81" t="str">
            <v>M04</v>
          </cell>
          <cell r="G81">
            <v>1</v>
          </cell>
          <cell r="H81">
            <v>5.6</v>
          </cell>
          <cell r="I81" t="str">
            <v>R</v>
          </cell>
          <cell r="J81" t="str">
            <v>BLANTYRE</v>
          </cell>
          <cell r="K81">
            <v>9</v>
          </cell>
          <cell r="L81" t="str">
            <v>Changed designation from M2 to M4</v>
          </cell>
          <cell r="W81">
            <v>58</v>
          </cell>
          <cell r="X81" t="str">
            <v>ST</v>
          </cell>
          <cell r="Y81">
            <v>400</v>
          </cell>
          <cell r="Z81" t="str">
            <v>SB</v>
          </cell>
          <cell r="AA81">
            <v>125</v>
          </cell>
          <cell r="AB81" t="str">
            <v>GR</v>
          </cell>
          <cell r="AC81">
            <v>19</v>
          </cell>
          <cell r="AD81" t="str">
            <v>VR</v>
          </cell>
          <cell r="AE81">
            <v>0</v>
          </cell>
          <cell r="AF81">
            <v>0</v>
          </cell>
          <cell r="AG81">
            <v>0</v>
          </cell>
          <cell r="AH81">
            <v>0</v>
          </cell>
          <cell r="AI81">
            <v>0</v>
          </cell>
          <cell r="AJ81">
            <v>0</v>
          </cell>
          <cell r="AK81">
            <v>0</v>
          </cell>
          <cell r="AL81">
            <v>0</v>
          </cell>
          <cell r="AM81">
            <v>1</v>
          </cell>
          <cell r="AN81" t="str">
            <v>bitumen removed 4km</v>
          </cell>
          <cell r="BO81" t="str">
            <v>RS 107</v>
          </cell>
          <cell r="BP81">
            <v>5.6</v>
          </cell>
          <cell r="BQ81">
            <v>6</v>
          </cell>
          <cell r="BR81" t="str">
            <v>R</v>
          </cell>
          <cell r="BS81" t="str">
            <v>C</v>
          </cell>
          <cell r="BT81">
            <v>70</v>
          </cell>
          <cell r="BU81" t="str">
            <v>ST</v>
          </cell>
          <cell r="BV81" t="str">
            <v/>
          </cell>
          <cell r="BW81">
            <v>1</v>
          </cell>
          <cell r="BX81">
            <v>10</v>
          </cell>
          <cell r="BY81" t="str">
            <v xml:space="preserve"> </v>
          </cell>
          <cell r="BZ81">
            <v>1</v>
          </cell>
          <cell r="CA81">
            <v>19</v>
          </cell>
          <cell r="CB81">
            <v>1.258</v>
          </cell>
          <cell r="CC81">
            <v>7.976293094129149</v>
          </cell>
          <cell r="CD81">
            <v>95</v>
          </cell>
          <cell r="CE81">
            <v>80</v>
          </cell>
          <cell r="CF81">
            <v>65</v>
          </cell>
          <cell r="CG81">
            <v>30</v>
          </cell>
          <cell r="CH81">
            <v>15</v>
          </cell>
          <cell r="CI81">
            <v>6</v>
          </cell>
          <cell r="CJ81">
            <v>2.0000000000000004E-2</v>
          </cell>
          <cell r="CK81">
            <v>10</v>
          </cell>
          <cell r="CL81">
            <v>65</v>
          </cell>
          <cell r="CM81">
            <v>0.53755384615384616</v>
          </cell>
          <cell r="CN81">
            <v>0.53755384615384616</v>
          </cell>
          <cell r="CO81">
            <v>0</v>
          </cell>
          <cell r="CP81">
            <v>0</v>
          </cell>
          <cell r="CQ81">
            <v>8.5138469402829955</v>
          </cell>
          <cell r="CR81">
            <v>20</v>
          </cell>
          <cell r="CS81">
            <v>1</v>
          </cell>
          <cell r="CT81">
            <v>0</v>
          </cell>
          <cell r="CU81">
            <v>0</v>
          </cell>
          <cell r="CV81">
            <v>40</v>
          </cell>
          <cell r="CW81">
            <v>40</v>
          </cell>
          <cell r="CX81" t="str">
            <v xml:space="preserve"> </v>
          </cell>
          <cell r="CY81">
            <v>2</v>
          </cell>
          <cell r="CZ81">
            <v>2</v>
          </cell>
          <cell r="DA81">
            <v>1.5</v>
          </cell>
          <cell r="DB81">
            <v>900</v>
          </cell>
          <cell r="DC81">
            <v>423</v>
          </cell>
          <cell r="DD81">
            <v>234</v>
          </cell>
          <cell r="DE81">
            <v>68</v>
          </cell>
          <cell r="DF81">
            <v>104</v>
          </cell>
          <cell r="DG81">
            <v>18</v>
          </cell>
          <cell r="DH81">
            <v>9</v>
          </cell>
          <cell r="DI81">
            <v>45</v>
          </cell>
        </row>
        <row r="82">
          <cell r="A82" t="str">
            <v>RS 331</v>
          </cell>
          <cell r="B82">
            <v>153</v>
          </cell>
          <cell r="C82" t="str">
            <v>S</v>
          </cell>
          <cell r="D82" t="str">
            <v>T</v>
          </cell>
          <cell r="E82" t="str">
            <v>Gogomwa - Mikolongwe</v>
          </cell>
          <cell r="F82" t="str">
            <v>M04</v>
          </cell>
          <cell r="G82">
            <v>2</v>
          </cell>
          <cell r="H82">
            <v>11.9</v>
          </cell>
          <cell r="I82" t="str">
            <v>H</v>
          </cell>
          <cell r="J82" t="str">
            <v>CHIRADZULU</v>
          </cell>
          <cell r="K82">
            <v>9</v>
          </cell>
          <cell r="L82">
            <v>0</v>
          </cell>
          <cell r="W82">
            <v>58</v>
          </cell>
          <cell r="X82" t="str">
            <v>ST</v>
          </cell>
          <cell r="Y82">
            <v>400</v>
          </cell>
          <cell r="Z82" t="str">
            <v>SB</v>
          </cell>
          <cell r="AA82">
            <v>125</v>
          </cell>
          <cell r="AB82" t="str">
            <v>GR</v>
          </cell>
          <cell r="AC82">
            <v>19</v>
          </cell>
          <cell r="AD82" t="str">
            <v>VR</v>
          </cell>
          <cell r="AE82">
            <v>0</v>
          </cell>
          <cell r="AF82">
            <v>0</v>
          </cell>
          <cell r="AG82">
            <v>0</v>
          </cell>
          <cell r="AH82">
            <v>0</v>
          </cell>
          <cell r="AI82">
            <v>0</v>
          </cell>
          <cell r="AJ82">
            <v>0</v>
          </cell>
          <cell r="AK82">
            <v>0</v>
          </cell>
          <cell r="AL82">
            <v>0</v>
          </cell>
          <cell r="AM82">
            <v>1</v>
          </cell>
          <cell r="AN82" t="str">
            <v>never resealed</v>
          </cell>
          <cell r="BO82" t="str">
            <v>RS 331</v>
          </cell>
          <cell r="BP82">
            <v>11.9</v>
          </cell>
          <cell r="BQ82" t="str">
            <v>n.a.</v>
          </cell>
          <cell r="BR82" t="str">
            <v>H</v>
          </cell>
          <cell r="BS82">
            <v>0</v>
          </cell>
          <cell r="BT82">
            <v>100</v>
          </cell>
          <cell r="BU82" t="str">
            <v>ST</v>
          </cell>
          <cell r="BV82" t="str">
            <v/>
          </cell>
          <cell r="BW82">
            <v>1</v>
          </cell>
          <cell r="BX82">
            <v>10</v>
          </cell>
          <cell r="BY82" t="str">
            <v xml:space="preserve"> </v>
          </cell>
          <cell r="BZ82">
            <v>1</v>
          </cell>
          <cell r="CA82">
            <v>0</v>
          </cell>
          <cell r="CB82">
            <v>0</v>
          </cell>
          <cell r="CC82" t="str">
            <v>bitumen surface removed</v>
          </cell>
          <cell r="CD82">
            <v>0</v>
          </cell>
          <cell r="CE82">
            <v>0</v>
          </cell>
          <cell r="CF82">
            <v>0</v>
          </cell>
          <cell r="CG82">
            <v>0</v>
          </cell>
          <cell r="CH82">
            <v>0</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v>0</v>
          </cell>
          <cell r="CY82" t="str">
            <v>n.a.</v>
          </cell>
          <cell r="CZ82" t="str">
            <v>n.a.</v>
          </cell>
          <cell r="DA82">
            <v>1.5</v>
          </cell>
          <cell r="DB82">
            <v>880</v>
          </cell>
          <cell r="DC82">
            <v>414</v>
          </cell>
          <cell r="DD82">
            <v>229</v>
          </cell>
          <cell r="DE82">
            <v>66</v>
          </cell>
          <cell r="DF82">
            <v>102</v>
          </cell>
          <cell r="DG82">
            <v>18</v>
          </cell>
          <cell r="DH82">
            <v>9</v>
          </cell>
          <cell r="DI82">
            <v>44</v>
          </cell>
        </row>
        <row r="83">
          <cell r="A83" t="str">
            <v>RS 005</v>
          </cell>
          <cell r="B83" t="str">
            <v>5</v>
          </cell>
          <cell r="C83" t="str">
            <v>N</v>
          </cell>
          <cell r="D83" t="str">
            <v>T</v>
          </cell>
          <cell r="E83" t="str">
            <v>Mzuzu - Nkhata Bay t/off (Kalwe)</v>
          </cell>
          <cell r="F83" t="str">
            <v>M05</v>
          </cell>
          <cell r="G83">
            <v>1</v>
          </cell>
          <cell r="H83">
            <v>45</v>
          </cell>
          <cell r="I83" t="str">
            <v>F</v>
          </cell>
          <cell r="J83" t="str">
            <v>MZIMBA &amp; NKHAT BAY</v>
          </cell>
          <cell r="K83">
            <v>3</v>
          </cell>
          <cell r="L83">
            <v>0</v>
          </cell>
          <cell r="W83">
            <v>75</v>
          </cell>
          <cell r="X83" t="str">
            <v>ST</v>
          </cell>
          <cell r="Y83">
            <v>150</v>
          </cell>
          <cell r="Z83" t="str">
            <v>SG</v>
          </cell>
          <cell r="AA83">
            <v>100</v>
          </cell>
          <cell r="AB83" t="str">
            <v>GR</v>
          </cell>
          <cell r="AC83">
            <v>7</v>
          </cell>
          <cell r="AD83" t="str">
            <v>VR</v>
          </cell>
          <cell r="AE83">
            <v>0</v>
          </cell>
          <cell r="AF83">
            <v>0</v>
          </cell>
          <cell r="AG83">
            <v>0</v>
          </cell>
          <cell r="AH83">
            <v>0</v>
          </cell>
          <cell r="AI83">
            <v>0</v>
          </cell>
          <cell r="AJ83">
            <v>0</v>
          </cell>
          <cell r="AK83">
            <v>0</v>
          </cell>
          <cell r="AL83">
            <v>0</v>
          </cell>
          <cell r="AM83">
            <v>1</v>
          </cell>
          <cell r="AN83" t="str">
            <v>never resealed</v>
          </cell>
          <cell r="BO83" t="str">
            <v>RS 005</v>
          </cell>
          <cell r="BP83">
            <v>45</v>
          </cell>
          <cell r="BQ83">
            <v>6</v>
          </cell>
          <cell r="BR83" t="str">
            <v>F</v>
          </cell>
          <cell r="BS83" t="str">
            <v>C</v>
          </cell>
          <cell r="BT83">
            <v>0</v>
          </cell>
          <cell r="BU83" t="str">
            <v>ST</v>
          </cell>
          <cell r="BV83" t="str">
            <v/>
          </cell>
          <cell r="BW83">
            <v>1</v>
          </cell>
          <cell r="BX83">
            <v>10</v>
          </cell>
          <cell r="BY83" t="str">
            <v xml:space="preserve"> </v>
          </cell>
          <cell r="BZ83">
            <v>2</v>
          </cell>
          <cell r="CA83">
            <v>7</v>
          </cell>
          <cell r="CB83">
            <v>1.36</v>
          </cell>
          <cell r="CC83">
            <v>6.6040586284683052</v>
          </cell>
          <cell r="CD83">
            <v>36</v>
          </cell>
          <cell r="CE83">
            <v>23</v>
          </cell>
          <cell r="CF83">
            <v>8</v>
          </cell>
          <cell r="CG83">
            <v>28</v>
          </cell>
          <cell r="CH83">
            <v>15</v>
          </cell>
          <cell r="CI83">
            <v>8.6999999999999993</v>
          </cell>
          <cell r="CJ83">
            <v>2.9000000000000001E-2</v>
          </cell>
          <cell r="CK83">
            <v>8.0289999999999999</v>
          </cell>
          <cell r="CL83">
            <v>8</v>
          </cell>
          <cell r="CM83">
            <v>0.14416615384615386</v>
          </cell>
          <cell r="CN83">
            <v>0.14416615384615386</v>
          </cell>
          <cell r="CO83">
            <v>0</v>
          </cell>
          <cell r="CP83">
            <v>0</v>
          </cell>
          <cell r="CQ83">
            <v>6.748224782314459</v>
          </cell>
          <cell r="CR83">
            <v>0</v>
          </cell>
          <cell r="CS83">
            <v>1</v>
          </cell>
          <cell r="CT83">
            <v>0</v>
          </cell>
          <cell r="CU83">
            <v>0</v>
          </cell>
          <cell r="CV83">
            <v>23</v>
          </cell>
          <cell r="CW83">
            <v>23</v>
          </cell>
          <cell r="CX83" t="str">
            <v xml:space="preserve"> </v>
          </cell>
          <cell r="CY83">
            <v>2</v>
          </cell>
          <cell r="CZ83">
            <v>2</v>
          </cell>
          <cell r="DA83">
            <v>2</v>
          </cell>
          <cell r="DB83">
            <v>400</v>
          </cell>
          <cell r="DC83">
            <v>188</v>
          </cell>
          <cell r="DD83">
            <v>104</v>
          </cell>
          <cell r="DE83">
            <v>30</v>
          </cell>
          <cell r="DF83">
            <v>46</v>
          </cell>
          <cell r="DG83">
            <v>8</v>
          </cell>
          <cell r="DH83">
            <v>4</v>
          </cell>
          <cell r="DI83">
            <v>20</v>
          </cell>
        </row>
        <row r="84">
          <cell r="A84" t="str">
            <v>RS 007</v>
          </cell>
          <cell r="B84" t="str">
            <v>7</v>
          </cell>
          <cell r="C84" t="str">
            <v>N</v>
          </cell>
          <cell r="D84" t="str">
            <v>T</v>
          </cell>
          <cell r="E84" t="str">
            <v>Nkhata Bay t/off (Kalwe) - Dwambazi River</v>
          </cell>
          <cell r="F84" t="str">
            <v>M05</v>
          </cell>
          <cell r="G84">
            <v>2</v>
          </cell>
          <cell r="H84">
            <v>82</v>
          </cell>
          <cell r="I84" t="str">
            <v>R</v>
          </cell>
          <cell r="J84" t="str">
            <v>NKHATA BAY</v>
          </cell>
          <cell r="K84" t="str">
            <v>3,4</v>
          </cell>
          <cell r="L84">
            <v>0</v>
          </cell>
          <cell r="W84">
            <v>94</v>
          </cell>
          <cell r="X84" t="str">
            <v>DS</v>
          </cell>
          <cell r="Y84">
            <v>150</v>
          </cell>
          <cell r="Z84" t="str">
            <v>SB</v>
          </cell>
          <cell r="AA84">
            <v>225</v>
          </cell>
          <cell r="AB84" t="str">
            <v>GR</v>
          </cell>
          <cell r="AC84">
            <v>22</v>
          </cell>
          <cell r="AD84" t="str">
            <v>VR</v>
          </cell>
          <cell r="AE84">
            <v>0</v>
          </cell>
          <cell r="AF84">
            <v>0</v>
          </cell>
          <cell r="AG84">
            <v>0</v>
          </cell>
          <cell r="AH84">
            <v>0</v>
          </cell>
          <cell r="AI84">
            <v>0</v>
          </cell>
          <cell r="AJ84">
            <v>0</v>
          </cell>
          <cell r="AK84">
            <v>0</v>
          </cell>
          <cell r="AL84">
            <v>0</v>
          </cell>
          <cell r="AM84">
            <v>1</v>
          </cell>
          <cell r="AN84" t="str">
            <v>never resealed</v>
          </cell>
          <cell r="BO84" t="str">
            <v>RS 007</v>
          </cell>
          <cell r="BP84">
            <v>82</v>
          </cell>
          <cell r="BQ84">
            <v>6</v>
          </cell>
          <cell r="BR84" t="str">
            <v>R</v>
          </cell>
          <cell r="BS84" t="str">
            <v>C</v>
          </cell>
          <cell r="BT84">
            <v>0</v>
          </cell>
          <cell r="BU84" t="str">
            <v>DS</v>
          </cell>
          <cell r="BV84" t="str">
            <v/>
          </cell>
          <cell r="BW84">
            <v>1</v>
          </cell>
          <cell r="BX84">
            <v>15</v>
          </cell>
          <cell r="BY84" t="str">
            <v xml:space="preserve"> </v>
          </cell>
          <cell r="BZ84">
            <v>1</v>
          </cell>
          <cell r="CA84">
            <v>22</v>
          </cell>
          <cell r="CB84">
            <v>2.427</v>
          </cell>
          <cell r="CC84">
            <v>3.7143049448882604</v>
          </cell>
          <cell r="CD84">
            <v>0</v>
          </cell>
          <cell r="CE84">
            <v>0</v>
          </cell>
          <cell r="CF84">
            <v>0</v>
          </cell>
          <cell r="CG84">
            <v>0</v>
          </cell>
          <cell r="CH84">
            <v>0</v>
          </cell>
          <cell r="CI84">
            <v>1.9</v>
          </cell>
          <cell r="CJ84">
            <v>6.3333333333333332E-3</v>
          </cell>
          <cell r="CK84">
            <v>6.3333333333333332E-3</v>
          </cell>
          <cell r="CL84">
            <v>0</v>
          </cell>
          <cell r="CM84">
            <v>2.4553846153846158E-3</v>
          </cell>
          <cell r="CN84">
            <v>2.4553846153846158E-3</v>
          </cell>
          <cell r="CO84">
            <v>0</v>
          </cell>
          <cell r="CP84">
            <v>0</v>
          </cell>
          <cell r="CQ84">
            <v>3.7167603295036451</v>
          </cell>
          <cell r="CR84">
            <v>0</v>
          </cell>
          <cell r="CS84">
            <v>1</v>
          </cell>
          <cell r="CT84">
            <v>0</v>
          </cell>
          <cell r="CU84">
            <v>0</v>
          </cell>
          <cell r="CV84">
            <v>4</v>
          </cell>
          <cell r="CW84">
            <v>4</v>
          </cell>
          <cell r="CX84" t="str">
            <v xml:space="preserve"> </v>
          </cell>
          <cell r="CY84">
            <v>1.8</v>
          </cell>
          <cell r="CZ84">
            <v>1.1000000000000001</v>
          </cell>
          <cell r="DA84">
            <v>1.1000000000000001</v>
          </cell>
          <cell r="DB84">
            <v>300</v>
          </cell>
          <cell r="DC84">
            <v>141</v>
          </cell>
          <cell r="DD84">
            <v>78</v>
          </cell>
          <cell r="DE84">
            <v>23</v>
          </cell>
          <cell r="DF84">
            <v>35</v>
          </cell>
          <cell r="DG84">
            <v>6</v>
          </cell>
          <cell r="DH84">
            <v>3</v>
          </cell>
          <cell r="DI84">
            <v>15</v>
          </cell>
        </row>
        <row r="85">
          <cell r="A85" t="str">
            <v>RS 047</v>
          </cell>
          <cell r="B85">
            <v>47</v>
          </cell>
          <cell r="C85" t="str">
            <v>C</v>
          </cell>
          <cell r="D85" t="str">
            <v>T</v>
          </cell>
          <cell r="E85" t="str">
            <v>Dwambazi River - Lawrence Kachulu</v>
          </cell>
          <cell r="F85" t="str">
            <v>M05</v>
          </cell>
          <cell r="G85">
            <v>3</v>
          </cell>
          <cell r="H85">
            <v>16.5</v>
          </cell>
          <cell r="I85" t="str">
            <v>F</v>
          </cell>
          <cell r="J85" t="str">
            <v>NKHATA BAY</v>
          </cell>
          <cell r="K85">
            <v>4</v>
          </cell>
          <cell r="L85">
            <v>0</v>
          </cell>
          <cell r="W85">
            <v>94</v>
          </cell>
          <cell r="X85" t="str">
            <v>DS</v>
          </cell>
          <cell r="Y85">
            <v>150</v>
          </cell>
          <cell r="Z85" t="str">
            <v>SB</v>
          </cell>
          <cell r="AA85">
            <v>225</v>
          </cell>
          <cell r="AB85" t="str">
            <v>GR</v>
          </cell>
          <cell r="AC85">
            <v>22</v>
          </cell>
          <cell r="AD85" t="str">
            <v>VR</v>
          </cell>
          <cell r="AE85">
            <v>0</v>
          </cell>
          <cell r="AF85">
            <v>0</v>
          </cell>
          <cell r="AG85">
            <v>0</v>
          </cell>
          <cell r="AH85">
            <v>0</v>
          </cell>
          <cell r="AI85">
            <v>0</v>
          </cell>
          <cell r="AJ85">
            <v>0</v>
          </cell>
          <cell r="AK85">
            <v>0</v>
          </cell>
          <cell r="AL85">
            <v>0</v>
          </cell>
          <cell r="AM85">
            <v>1</v>
          </cell>
          <cell r="AN85" t="str">
            <v>never resealed</v>
          </cell>
          <cell r="BO85" t="str">
            <v>RS 047</v>
          </cell>
          <cell r="BP85">
            <v>16.5</v>
          </cell>
          <cell r="BQ85">
            <v>6</v>
          </cell>
          <cell r="BR85" t="str">
            <v>F</v>
          </cell>
          <cell r="BS85" t="str">
            <v>C</v>
          </cell>
          <cell r="BT85">
            <v>0</v>
          </cell>
          <cell r="BU85" t="str">
            <v>DS</v>
          </cell>
          <cell r="BV85" t="str">
            <v/>
          </cell>
          <cell r="BW85">
            <v>1</v>
          </cell>
          <cell r="BX85">
            <v>15</v>
          </cell>
          <cell r="BY85" t="str">
            <v xml:space="preserve"> </v>
          </cell>
          <cell r="BZ85">
            <v>1</v>
          </cell>
          <cell r="CA85">
            <v>22</v>
          </cell>
          <cell r="CB85">
            <v>2.427</v>
          </cell>
          <cell r="CC85">
            <v>3.5804019550342137</v>
          </cell>
          <cell r="CD85">
            <v>0</v>
          </cell>
          <cell r="CE85">
            <v>0</v>
          </cell>
          <cell r="CF85">
            <v>0</v>
          </cell>
          <cell r="CG85">
            <v>0</v>
          </cell>
          <cell r="CH85">
            <v>0</v>
          </cell>
          <cell r="CI85">
            <v>0</v>
          </cell>
          <cell r="CJ85">
            <v>0</v>
          </cell>
          <cell r="CK85">
            <v>0</v>
          </cell>
          <cell r="CL85">
            <v>0</v>
          </cell>
          <cell r="CM85">
            <v>0</v>
          </cell>
          <cell r="CN85">
            <v>0</v>
          </cell>
          <cell r="CO85">
            <v>0</v>
          </cell>
          <cell r="CP85">
            <v>0</v>
          </cell>
          <cell r="CQ85">
            <v>3.5804019550342137</v>
          </cell>
          <cell r="CR85">
            <v>0</v>
          </cell>
          <cell r="CS85">
            <v>1</v>
          </cell>
          <cell r="CT85">
            <v>0</v>
          </cell>
          <cell r="CU85">
            <v>0</v>
          </cell>
          <cell r="CV85">
            <v>4</v>
          </cell>
          <cell r="CW85">
            <v>4</v>
          </cell>
          <cell r="CX85" t="str">
            <v xml:space="preserve"> </v>
          </cell>
          <cell r="CY85">
            <v>1</v>
          </cell>
          <cell r="CZ85">
            <v>1</v>
          </cell>
          <cell r="DA85">
            <v>1</v>
          </cell>
          <cell r="DB85">
            <v>300</v>
          </cell>
          <cell r="DC85">
            <v>141</v>
          </cell>
          <cell r="DD85">
            <v>78</v>
          </cell>
          <cell r="DE85">
            <v>23</v>
          </cell>
          <cell r="DF85">
            <v>35</v>
          </cell>
          <cell r="DG85">
            <v>6</v>
          </cell>
          <cell r="DH85">
            <v>3</v>
          </cell>
          <cell r="DI85">
            <v>15</v>
          </cell>
        </row>
        <row r="86">
          <cell r="A86" t="str">
            <v>RS 052</v>
          </cell>
          <cell r="B86">
            <v>52</v>
          </cell>
          <cell r="C86" t="str">
            <v>C</v>
          </cell>
          <cell r="D86" t="str">
            <v>T</v>
          </cell>
          <cell r="E86" t="str">
            <v>Lawrence Kachulu - Chamulala</v>
          </cell>
          <cell r="F86" t="str">
            <v>M05</v>
          </cell>
          <cell r="G86">
            <v>4</v>
          </cell>
          <cell r="H86">
            <v>12.7</v>
          </cell>
          <cell r="I86" t="str">
            <v>F</v>
          </cell>
          <cell r="J86" t="str">
            <v>NKHOTA KOTA</v>
          </cell>
          <cell r="K86">
            <v>4</v>
          </cell>
          <cell r="L86">
            <v>0</v>
          </cell>
          <cell r="W86">
            <v>94</v>
          </cell>
          <cell r="X86" t="str">
            <v>DS</v>
          </cell>
          <cell r="Y86">
            <v>150</v>
          </cell>
          <cell r="Z86" t="str">
            <v>SB</v>
          </cell>
          <cell r="AA86">
            <v>225</v>
          </cell>
          <cell r="AB86" t="str">
            <v>GR</v>
          </cell>
          <cell r="AC86">
            <v>22</v>
          </cell>
          <cell r="AD86" t="str">
            <v>VR</v>
          </cell>
          <cell r="AE86">
            <v>0</v>
          </cell>
          <cell r="AF86">
            <v>0</v>
          </cell>
          <cell r="AG86">
            <v>0</v>
          </cell>
          <cell r="AH86">
            <v>0</v>
          </cell>
          <cell r="AI86">
            <v>0</v>
          </cell>
          <cell r="AJ86">
            <v>0</v>
          </cell>
          <cell r="AK86">
            <v>0</v>
          </cell>
          <cell r="AL86">
            <v>0</v>
          </cell>
          <cell r="AM86">
            <v>1</v>
          </cell>
          <cell r="AN86" t="str">
            <v>never resealed</v>
          </cell>
          <cell r="BO86" t="str">
            <v>RS 052</v>
          </cell>
          <cell r="BP86">
            <v>12.7</v>
          </cell>
          <cell r="BQ86">
            <v>6</v>
          </cell>
          <cell r="BR86" t="str">
            <v>F</v>
          </cell>
          <cell r="BS86" t="str">
            <v>C</v>
          </cell>
          <cell r="BT86">
            <v>0</v>
          </cell>
          <cell r="BU86" t="str">
            <v>DS</v>
          </cell>
          <cell r="BV86" t="str">
            <v/>
          </cell>
          <cell r="BW86">
            <v>1</v>
          </cell>
          <cell r="BX86">
            <v>15</v>
          </cell>
          <cell r="BY86" t="str">
            <v xml:space="preserve"> </v>
          </cell>
          <cell r="BZ86">
            <v>1</v>
          </cell>
          <cell r="CA86">
            <v>22</v>
          </cell>
          <cell r="CB86">
            <v>2.427</v>
          </cell>
          <cell r="CC86">
            <v>5.75</v>
          </cell>
          <cell r="CD86">
            <v>0</v>
          </cell>
          <cell r="CE86">
            <v>0</v>
          </cell>
          <cell r="CF86">
            <v>0</v>
          </cell>
          <cell r="CG86">
            <v>0</v>
          </cell>
          <cell r="CH86">
            <v>0</v>
          </cell>
          <cell r="CI86">
            <v>0.12</v>
          </cell>
          <cell r="CJ86">
            <v>3.9999999999999996E-4</v>
          </cell>
          <cell r="CK86">
            <v>3.9999999999999996E-4</v>
          </cell>
          <cell r="CL86">
            <v>0</v>
          </cell>
          <cell r="CM86">
            <v>1.5507692307692309E-4</v>
          </cell>
          <cell r="CN86">
            <v>1.5507692307692309E-4</v>
          </cell>
          <cell r="CO86">
            <v>0</v>
          </cell>
          <cell r="CP86">
            <v>0</v>
          </cell>
          <cell r="CQ86">
            <v>5.7501550769230771</v>
          </cell>
          <cell r="CR86">
            <v>0</v>
          </cell>
          <cell r="CS86">
            <v>1</v>
          </cell>
          <cell r="CT86">
            <v>0</v>
          </cell>
          <cell r="CU86">
            <v>0</v>
          </cell>
          <cell r="CV86">
            <v>4</v>
          </cell>
          <cell r="CW86">
            <v>4</v>
          </cell>
          <cell r="CX86" t="str">
            <v xml:space="preserve"> </v>
          </cell>
          <cell r="CY86">
            <v>1</v>
          </cell>
          <cell r="CZ86">
            <v>1</v>
          </cell>
          <cell r="DA86">
            <v>1</v>
          </cell>
          <cell r="DB86">
            <v>300</v>
          </cell>
          <cell r="DC86">
            <v>141</v>
          </cell>
          <cell r="DD86">
            <v>78</v>
          </cell>
          <cell r="DE86">
            <v>23</v>
          </cell>
          <cell r="DF86">
            <v>35</v>
          </cell>
          <cell r="DG86">
            <v>6</v>
          </cell>
          <cell r="DH86">
            <v>3</v>
          </cell>
          <cell r="DI86">
            <v>15</v>
          </cell>
        </row>
        <row r="87">
          <cell r="A87" t="str">
            <v>RS 048</v>
          </cell>
          <cell r="B87">
            <v>48</v>
          </cell>
          <cell r="C87" t="str">
            <v>C</v>
          </cell>
          <cell r="D87" t="str">
            <v>T</v>
          </cell>
          <cell r="E87" t="str">
            <v>Chamulala - Dwangwa River</v>
          </cell>
          <cell r="F87" t="str">
            <v>M05</v>
          </cell>
          <cell r="G87">
            <v>5</v>
          </cell>
          <cell r="H87">
            <v>10.199999999999999</v>
          </cell>
          <cell r="I87" t="str">
            <v>F</v>
          </cell>
          <cell r="J87" t="str">
            <v>NKHOTA KOTA</v>
          </cell>
          <cell r="K87">
            <v>4</v>
          </cell>
          <cell r="L87">
            <v>0</v>
          </cell>
          <cell r="W87">
            <v>94</v>
          </cell>
          <cell r="X87" t="str">
            <v>DS</v>
          </cell>
          <cell r="Y87">
            <v>150</v>
          </cell>
          <cell r="Z87" t="str">
            <v>SB</v>
          </cell>
          <cell r="AA87">
            <v>225</v>
          </cell>
          <cell r="AB87" t="str">
            <v>GR</v>
          </cell>
          <cell r="AC87">
            <v>22</v>
          </cell>
          <cell r="AD87" t="str">
            <v>VR</v>
          </cell>
          <cell r="AE87">
            <v>0</v>
          </cell>
          <cell r="AF87">
            <v>0</v>
          </cell>
          <cell r="AG87">
            <v>0</v>
          </cell>
          <cell r="AH87">
            <v>0</v>
          </cell>
          <cell r="AI87">
            <v>0</v>
          </cell>
          <cell r="AJ87">
            <v>0</v>
          </cell>
          <cell r="AK87">
            <v>0</v>
          </cell>
          <cell r="AL87">
            <v>0</v>
          </cell>
          <cell r="AM87">
            <v>1</v>
          </cell>
          <cell r="AN87" t="str">
            <v>never resealed</v>
          </cell>
          <cell r="BO87" t="str">
            <v>RS 048</v>
          </cell>
          <cell r="BP87">
            <v>10.199999999999999</v>
          </cell>
          <cell r="BQ87">
            <v>6.7</v>
          </cell>
          <cell r="BR87" t="str">
            <v>F</v>
          </cell>
          <cell r="BS87" t="str">
            <v>S</v>
          </cell>
          <cell r="BT87">
            <v>0</v>
          </cell>
          <cell r="BU87" t="str">
            <v>DS</v>
          </cell>
          <cell r="BV87" t="str">
            <v/>
          </cell>
          <cell r="BW87">
            <v>1</v>
          </cell>
          <cell r="BX87">
            <v>15</v>
          </cell>
          <cell r="BY87" t="str">
            <v xml:space="preserve"> </v>
          </cell>
          <cell r="BZ87">
            <v>1</v>
          </cell>
          <cell r="CA87">
            <v>22</v>
          </cell>
          <cell r="CB87">
            <v>2.427</v>
          </cell>
          <cell r="CC87">
            <v>5</v>
          </cell>
          <cell r="CD87">
            <v>0</v>
          </cell>
          <cell r="CE87">
            <v>0</v>
          </cell>
          <cell r="CF87">
            <v>0</v>
          </cell>
          <cell r="CG87">
            <v>0</v>
          </cell>
          <cell r="CH87">
            <v>0</v>
          </cell>
          <cell r="CI87">
            <v>0.1</v>
          </cell>
          <cell r="CJ87">
            <v>2.9850746268656722E-4</v>
          </cell>
          <cell r="CK87">
            <v>2.9850746268656722E-4</v>
          </cell>
          <cell r="CL87">
            <v>0</v>
          </cell>
          <cell r="CM87">
            <v>1.1572904707233067E-4</v>
          </cell>
          <cell r="CN87">
            <v>1.1572904707233067E-4</v>
          </cell>
          <cell r="CO87">
            <v>0</v>
          </cell>
          <cell r="CP87">
            <v>0</v>
          </cell>
          <cell r="CQ87">
            <v>5.0001157290470726</v>
          </cell>
          <cell r="CR87">
            <v>0</v>
          </cell>
          <cell r="CS87">
            <v>1</v>
          </cell>
          <cell r="CT87">
            <v>0</v>
          </cell>
          <cell r="CU87">
            <v>0</v>
          </cell>
          <cell r="CV87">
            <v>4</v>
          </cell>
          <cell r="CW87">
            <v>4</v>
          </cell>
          <cell r="CX87" t="str">
            <v xml:space="preserve"> </v>
          </cell>
          <cell r="CY87">
            <v>1.5</v>
          </cell>
          <cell r="CZ87">
            <v>1</v>
          </cell>
          <cell r="DA87">
            <v>1</v>
          </cell>
          <cell r="DB87">
            <v>300</v>
          </cell>
          <cell r="DC87">
            <v>141</v>
          </cell>
          <cell r="DD87">
            <v>78</v>
          </cell>
          <cell r="DE87">
            <v>23</v>
          </cell>
          <cell r="DF87">
            <v>35</v>
          </cell>
          <cell r="DG87">
            <v>6</v>
          </cell>
          <cell r="DH87">
            <v>3</v>
          </cell>
          <cell r="DI87">
            <v>15</v>
          </cell>
        </row>
        <row r="88">
          <cell r="A88" t="str">
            <v>RS 062</v>
          </cell>
          <cell r="B88">
            <v>62</v>
          </cell>
          <cell r="C88" t="str">
            <v>C</v>
          </cell>
          <cell r="D88" t="str">
            <v>T</v>
          </cell>
          <cell r="E88" t="str">
            <v>Dwangwa River- Musejere River</v>
          </cell>
          <cell r="F88" t="str">
            <v>M05</v>
          </cell>
          <cell r="G88">
            <v>6</v>
          </cell>
          <cell r="H88">
            <v>28.1</v>
          </cell>
          <cell r="I88" t="str">
            <v>F</v>
          </cell>
          <cell r="J88" t="str">
            <v>NKHOTA KOTA</v>
          </cell>
          <cell r="K88">
            <v>4</v>
          </cell>
          <cell r="L88">
            <v>0</v>
          </cell>
          <cell r="W88">
            <v>81</v>
          </cell>
          <cell r="X88" t="str">
            <v>ST</v>
          </cell>
          <cell r="Y88">
            <v>150</v>
          </cell>
          <cell r="Z88" t="str">
            <v>SB</v>
          </cell>
          <cell r="AA88">
            <v>225</v>
          </cell>
          <cell r="AB88" t="str">
            <v>GR</v>
          </cell>
          <cell r="AC88">
            <v>22</v>
          </cell>
          <cell r="AD88" t="str">
            <v>VR</v>
          </cell>
          <cell r="AE88">
            <v>93</v>
          </cell>
          <cell r="AF88" t="str">
            <v>SR</v>
          </cell>
          <cell r="AG88" t="str">
            <v>ST</v>
          </cell>
          <cell r="AH88">
            <v>10</v>
          </cell>
          <cell r="AI88">
            <v>0</v>
          </cell>
          <cell r="AJ88">
            <v>0</v>
          </cell>
          <cell r="AK88">
            <v>0</v>
          </cell>
          <cell r="AL88">
            <v>0</v>
          </cell>
          <cell r="AM88">
            <v>4</v>
          </cell>
          <cell r="AN88">
            <v>0</v>
          </cell>
          <cell r="BO88" t="str">
            <v>RS 062</v>
          </cell>
          <cell r="BP88">
            <v>28.1</v>
          </cell>
          <cell r="BQ88">
            <v>5.5</v>
          </cell>
          <cell r="BR88" t="str">
            <v>F</v>
          </cell>
          <cell r="BS88" t="str">
            <v>C</v>
          </cell>
          <cell r="BT88">
            <v>0</v>
          </cell>
          <cell r="BU88" t="str">
            <v>ST</v>
          </cell>
          <cell r="BV88" t="str">
            <v>ST</v>
          </cell>
          <cell r="BW88">
            <v>4</v>
          </cell>
          <cell r="BX88">
            <v>10</v>
          </cell>
          <cell r="BY88">
            <v>10</v>
          </cell>
          <cell r="BZ88">
            <v>1</v>
          </cell>
          <cell r="CA88">
            <v>22</v>
          </cell>
          <cell r="CB88">
            <v>2.4350000000000001</v>
          </cell>
          <cell r="CC88">
            <v>4.9400000000000004</v>
          </cell>
          <cell r="CD88">
            <v>0</v>
          </cell>
          <cell r="CE88">
            <v>0</v>
          </cell>
          <cell r="CF88">
            <v>0</v>
          </cell>
          <cell r="CG88">
            <v>0</v>
          </cell>
          <cell r="CH88">
            <v>0</v>
          </cell>
          <cell r="CI88">
            <v>1.4</v>
          </cell>
          <cell r="CJ88">
            <v>5.0909090909090904E-3</v>
          </cell>
          <cell r="CK88">
            <v>5.0909090909090904E-3</v>
          </cell>
          <cell r="CL88">
            <v>0</v>
          </cell>
          <cell r="CM88">
            <v>1.9737062937062936E-3</v>
          </cell>
          <cell r="CN88">
            <v>1.9737062937062936E-3</v>
          </cell>
          <cell r="CO88">
            <v>0</v>
          </cell>
          <cell r="CP88">
            <v>0</v>
          </cell>
          <cell r="CQ88">
            <v>4.941973706293707</v>
          </cell>
          <cell r="CR88">
            <v>0</v>
          </cell>
          <cell r="CS88">
            <v>1</v>
          </cell>
          <cell r="CT88">
            <v>0</v>
          </cell>
          <cell r="CU88">
            <v>0</v>
          </cell>
          <cell r="CV88">
            <v>5</v>
          </cell>
          <cell r="CW88">
            <v>17</v>
          </cell>
          <cell r="CX88">
            <v>34</v>
          </cell>
          <cell r="CY88">
            <v>2</v>
          </cell>
          <cell r="CZ88">
            <v>1.5</v>
          </cell>
          <cell r="DA88">
            <v>1.5</v>
          </cell>
          <cell r="DB88">
            <v>300</v>
          </cell>
          <cell r="DC88">
            <v>141</v>
          </cell>
          <cell r="DD88">
            <v>78</v>
          </cell>
          <cell r="DE88">
            <v>23</v>
          </cell>
          <cell r="DF88">
            <v>35</v>
          </cell>
          <cell r="DG88">
            <v>6</v>
          </cell>
          <cell r="DH88">
            <v>3</v>
          </cell>
          <cell r="DI88">
            <v>15</v>
          </cell>
        </row>
        <row r="89">
          <cell r="A89" t="str">
            <v>RS 043</v>
          </cell>
          <cell r="B89">
            <v>43</v>
          </cell>
          <cell r="C89" t="str">
            <v>C</v>
          </cell>
          <cell r="D89" t="str">
            <v>T</v>
          </cell>
          <cell r="E89" t="str">
            <v>Musenjere River- Bua River</v>
          </cell>
          <cell r="F89" t="str">
            <v>M05</v>
          </cell>
          <cell r="G89">
            <v>7</v>
          </cell>
          <cell r="H89">
            <v>14.7</v>
          </cell>
          <cell r="I89" t="str">
            <v>R</v>
          </cell>
          <cell r="J89" t="str">
            <v>NKHOTA KOTA</v>
          </cell>
          <cell r="K89">
            <v>5</v>
          </cell>
          <cell r="L89">
            <v>0</v>
          </cell>
          <cell r="W89">
            <v>81</v>
          </cell>
          <cell r="X89" t="str">
            <v>ST</v>
          </cell>
          <cell r="Y89">
            <v>150</v>
          </cell>
          <cell r="Z89" t="str">
            <v>SB</v>
          </cell>
          <cell r="AA89">
            <v>225</v>
          </cell>
          <cell r="AB89" t="str">
            <v>GR</v>
          </cell>
          <cell r="AC89">
            <v>22</v>
          </cell>
          <cell r="AD89" t="str">
            <v>VR</v>
          </cell>
          <cell r="AE89">
            <v>93</v>
          </cell>
          <cell r="AF89" t="str">
            <v>SR</v>
          </cell>
          <cell r="AG89" t="str">
            <v>ST</v>
          </cell>
          <cell r="AH89">
            <v>10</v>
          </cell>
          <cell r="AI89">
            <v>0</v>
          </cell>
          <cell r="AJ89">
            <v>0</v>
          </cell>
          <cell r="AK89">
            <v>0</v>
          </cell>
          <cell r="AL89">
            <v>0</v>
          </cell>
          <cell r="AM89">
            <v>4</v>
          </cell>
          <cell r="AN89">
            <v>0</v>
          </cell>
          <cell r="BO89" t="str">
            <v>RS 043</v>
          </cell>
          <cell r="BP89">
            <v>14.7</v>
          </cell>
          <cell r="BQ89">
            <v>5.5</v>
          </cell>
          <cell r="BR89" t="str">
            <v>R</v>
          </cell>
          <cell r="BS89" t="str">
            <v>C</v>
          </cell>
          <cell r="BT89">
            <v>0</v>
          </cell>
          <cell r="BU89" t="str">
            <v>ST</v>
          </cell>
          <cell r="BV89" t="str">
            <v>ST</v>
          </cell>
          <cell r="BW89">
            <v>4</v>
          </cell>
          <cell r="BX89">
            <v>10</v>
          </cell>
          <cell r="BY89">
            <v>10</v>
          </cell>
          <cell r="BZ89">
            <v>1</v>
          </cell>
          <cell r="CA89">
            <v>22</v>
          </cell>
          <cell r="CB89">
            <v>2.4350000000000001</v>
          </cell>
          <cell r="CC89">
            <v>4.7440662477307649</v>
          </cell>
          <cell r="CD89">
            <v>37</v>
          </cell>
          <cell r="CE89">
            <v>10</v>
          </cell>
          <cell r="CF89">
            <v>0</v>
          </cell>
          <cell r="CG89">
            <v>37</v>
          </cell>
          <cell r="CH89">
            <v>10</v>
          </cell>
          <cell r="CI89">
            <v>1.8</v>
          </cell>
          <cell r="CJ89">
            <v>6.5454545454545461E-3</v>
          </cell>
          <cell r="CK89">
            <v>6.5454545454545461E-3</v>
          </cell>
          <cell r="CL89">
            <v>0</v>
          </cell>
          <cell r="CM89">
            <v>2.537622377622378E-3</v>
          </cell>
          <cell r="CN89">
            <v>2.537622377622378E-3</v>
          </cell>
          <cell r="CO89">
            <v>0</v>
          </cell>
          <cell r="CP89">
            <v>0</v>
          </cell>
          <cell r="CQ89">
            <v>4.7466038701083875</v>
          </cell>
          <cell r="CR89">
            <v>0</v>
          </cell>
          <cell r="CS89">
            <v>1</v>
          </cell>
          <cell r="CT89">
            <v>0</v>
          </cell>
          <cell r="CU89">
            <v>0</v>
          </cell>
          <cell r="CV89">
            <v>5</v>
          </cell>
          <cell r="CW89">
            <v>17</v>
          </cell>
          <cell r="CX89">
            <v>34</v>
          </cell>
          <cell r="CY89">
            <v>2</v>
          </cell>
          <cell r="CZ89">
            <v>1</v>
          </cell>
          <cell r="DA89">
            <v>1.3</v>
          </cell>
          <cell r="DB89">
            <v>300</v>
          </cell>
          <cell r="DC89">
            <v>141</v>
          </cell>
          <cell r="DD89">
            <v>78</v>
          </cell>
          <cell r="DE89">
            <v>23</v>
          </cell>
          <cell r="DF89">
            <v>35</v>
          </cell>
          <cell r="DG89">
            <v>6</v>
          </cell>
          <cell r="DH89">
            <v>3</v>
          </cell>
          <cell r="DI89">
            <v>15</v>
          </cell>
        </row>
        <row r="90">
          <cell r="A90" t="str">
            <v>RS 066</v>
          </cell>
          <cell r="B90">
            <v>66</v>
          </cell>
          <cell r="C90" t="str">
            <v>C</v>
          </cell>
          <cell r="D90" t="str">
            <v>T</v>
          </cell>
          <cell r="E90" t="str">
            <v>Bua River - Nkhota-kota</v>
          </cell>
          <cell r="F90" t="str">
            <v>M05</v>
          </cell>
          <cell r="G90">
            <v>8</v>
          </cell>
          <cell r="H90">
            <v>14.8</v>
          </cell>
          <cell r="I90" t="str">
            <v>F</v>
          </cell>
          <cell r="J90" t="str">
            <v>NKHOTA KOTA</v>
          </cell>
          <cell r="K90">
            <v>5</v>
          </cell>
          <cell r="L90">
            <v>0</v>
          </cell>
          <cell r="W90">
            <v>81</v>
          </cell>
          <cell r="X90" t="str">
            <v>ST</v>
          </cell>
          <cell r="Y90">
            <v>150</v>
          </cell>
          <cell r="Z90" t="str">
            <v>SB</v>
          </cell>
          <cell r="AA90">
            <v>225</v>
          </cell>
          <cell r="AB90" t="str">
            <v>GR</v>
          </cell>
          <cell r="AC90">
            <v>22</v>
          </cell>
          <cell r="AD90" t="str">
            <v>VR</v>
          </cell>
          <cell r="AE90">
            <v>93</v>
          </cell>
          <cell r="AF90" t="str">
            <v>SR</v>
          </cell>
          <cell r="AG90" t="str">
            <v>ST</v>
          </cell>
          <cell r="AH90">
            <v>10</v>
          </cell>
          <cell r="AI90">
            <v>0</v>
          </cell>
          <cell r="AJ90">
            <v>0</v>
          </cell>
          <cell r="AK90">
            <v>0</v>
          </cell>
          <cell r="AL90">
            <v>0</v>
          </cell>
          <cell r="AM90">
            <v>4</v>
          </cell>
          <cell r="AN90">
            <v>0</v>
          </cell>
          <cell r="BO90" t="str">
            <v>RS 066</v>
          </cell>
          <cell r="BP90">
            <v>14.8</v>
          </cell>
          <cell r="BQ90">
            <v>5.5</v>
          </cell>
          <cell r="BR90" t="str">
            <v>F</v>
          </cell>
          <cell r="BS90" t="str">
            <v>C</v>
          </cell>
          <cell r="BT90">
            <v>0</v>
          </cell>
          <cell r="BU90" t="str">
            <v>ST</v>
          </cell>
          <cell r="BV90" t="str">
            <v>ST</v>
          </cell>
          <cell r="BW90">
            <v>4</v>
          </cell>
          <cell r="BX90">
            <v>10</v>
          </cell>
          <cell r="BY90">
            <v>10</v>
          </cell>
          <cell r="BZ90">
            <v>1</v>
          </cell>
          <cell r="CA90">
            <v>22</v>
          </cell>
          <cell r="CB90">
            <v>2.4350000000000001</v>
          </cell>
          <cell r="CC90">
            <v>5.3031239438852342</v>
          </cell>
          <cell r="CD90">
            <v>27</v>
          </cell>
          <cell r="CE90">
            <v>19</v>
          </cell>
          <cell r="CF90">
            <v>4</v>
          </cell>
          <cell r="CG90">
            <v>23</v>
          </cell>
          <cell r="CH90">
            <v>15</v>
          </cell>
          <cell r="CI90">
            <v>2.6</v>
          </cell>
          <cell r="CJ90">
            <v>9.4545454545454551E-3</v>
          </cell>
          <cell r="CK90">
            <v>4.0094545454545454</v>
          </cell>
          <cell r="CL90">
            <v>4</v>
          </cell>
          <cell r="CM90">
            <v>7.0126993006993002E-2</v>
          </cell>
          <cell r="CN90">
            <v>7.0126993006993002E-2</v>
          </cell>
          <cell r="CO90">
            <v>0</v>
          </cell>
          <cell r="CP90">
            <v>0</v>
          </cell>
          <cell r="CQ90">
            <v>5.3732509368922274</v>
          </cell>
          <cell r="CR90">
            <v>0</v>
          </cell>
          <cell r="CS90">
            <v>1</v>
          </cell>
          <cell r="CT90">
            <v>0</v>
          </cell>
          <cell r="CU90">
            <v>0</v>
          </cell>
          <cell r="CV90">
            <v>5</v>
          </cell>
          <cell r="CW90">
            <v>17</v>
          </cell>
          <cell r="CX90">
            <v>34</v>
          </cell>
          <cell r="CY90">
            <v>2</v>
          </cell>
          <cell r="CZ90">
            <v>1.2</v>
          </cell>
          <cell r="DA90">
            <v>1.1000000000000001</v>
          </cell>
          <cell r="DB90">
            <v>300</v>
          </cell>
          <cell r="DC90">
            <v>141</v>
          </cell>
          <cell r="DD90">
            <v>78</v>
          </cell>
          <cell r="DE90">
            <v>23</v>
          </cell>
          <cell r="DF90">
            <v>35</v>
          </cell>
          <cell r="DG90">
            <v>6</v>
          </cell>
          <cell r="DH90">
            <v>3</v>
          </cell>
          <cell r="DI90">
            <v>15</v>
          </cell>
        </row>
        <row r="91">
          <cell r="A91" t="str">
            <v>RS 050</v>
          </cell>
          <cell r="B91">
            <v>50</v>
          </cell>
          <cell r="C91" t="str">
            <v>C</v>
          </cell>
          <cell r="D91" t="str">
            <v>T</v>
          </cell>
          <cell r="E91" t="str">
            <v>Km 11.6-Km 18.3 (Nkhota-kota - Chia)</v>
          </cell>
          <cell r="F91" t="str">
            <v>M05</v>
          </cell>
          <cell r="G91">
            <v>10</v>
          </cell>
          <cell r="H91">
            <v>6.7</v>
          </cell>
          <cell r="I91" t="str">
            <v>F</v>
          </cell>
          <cell r="J91" t="str">
            <v>NKHOTA KOTA</v>
          </cell>
          <cell r="K91">
            <v>5</v>
          </cell>
          <cell r="L91">
            <v>0</v>
          </cell>
          <cell r="W91">
            <v>81</v>
          </cell>
          <cell r="X91" t="str">
            <v>DS</v>
          </cell>
          <cell r="Y91">
            <v>200</v>
          </cell>
          <cell r="Z91" t="str">
            <v>SB</v>
          </cell>
          <cell r="AA91">
            <v>100</v>
          </cell>
          <cell r="AB91" t="str">
            <v>GR</v>
          </cell>
          <cell r="AC91">
            <v>4</v>
          </cell>
          <cell r="AD91" t="str">
            <v>VR</v>
          </cell>
          <cell r="AE91">
            <v>93</v>
          </cell>
          <cell r="AF91" t="str">
            <v>SR</v>
          </cell>
          <cell r="AG91" t="str">
            <v>ST</v>
          </cell>
          <cell r="AH91">
            <v>10</v>
          </cell>
          <cell r="AI91">
            <v>0</v>
          </cell>
          <cell r="AJ91">
            <v>0</v>
          </cell>
          <cell r="AK91">
            <v>0</v>
          </cell>
          <cell r="AL91">
            <v>0</v>
          </cell>
          <cell r="AM91">
            <v>4</v>
          </cell>
          <cell r="AN91">
            <v>0</v>
          </cell>
          <cell r="BO91" t="str">
            <v>RS 050</v>
          </cell>
          <cell r="BP91">
            <v>6.7</v>
          </cell>
          <cell r="BQ91">
            <v>5.5</v>
          </cell>
          <cell r="BR91" t="str">
            <v>F</v>
          </cell>
          <cell r="BS91" t="str">
            <v>C</v>
          </cell>
          <cell r="BT91">
            <v>0</v>
          </cell>
          <cell r="BU91" t="str">
            <v>ST</v>
          </cell>
          <cell r="BV91" t="str">
            <v>DS</v>
          </cell>
          <cell r="BW91">
            <v>4</v>
          </cell>
          <cell r="BX91">
            <v>10</v>
          </cell>
          <cell r="BY91">
            <v>15</v>
          </cell>
          <cell r="BZ91">
            <v>1</v>
          </cell>
          <cell r="CA91">
            <v>4</v>
          </cell>
          <cell r="CB91">
            <v>1.3540000000000001</v>
          </cell>
          <cell r="CC91">
            <v>4.8691634262704078</v>
          </cell>
          <cell r="CD91">
            <v>34</v>
          </cell>
          <cell r="CE91">
            <v>22</v>
          </cell>
          <cell r="CF91">
            <v>7</v>
          </cell>
          <cell r="CG91">
            <v>27</v>
          </cell>
          <cell r="CH91">
            <v>15</v>
          </cell>
          <cell r="CI91">
            <v>3.1</v>
          </cell>
          <cell r="CJ91">
            <v>1.1272727272727275E-2</v>
          </cell>
          <cell r="CK91">
            <v>7.0112727272727273</v>
          </cell>
          <cell r="CL91">
            <v>7</v>
          </cell>
          <cell r="CM91">
            <v>0.12067804195804198</v>
          </cell>
          <cell r="CN91">
            <v>0.12067804195804198</v>
          </cell>
          <cell r="CO91">
            <v>0</v>
          </cell>
          <cell r="CP91">
            <v>0</v>
          </cell>
          <cell r="CQ91">
            <v>4.98984146822845</v>
          </cell>
          <cell r="CR91">
            <v>0</v>
          </cell>
          <cell r="CS91">
            <v>1.4</v>
          </cell>
          <cell r="CT91">
            <v>1.9999999999999996</v>
          </cell>
          <cell r="CU91">
            <v>0.79999999999999982</v>
          </cell>
          <cell r="CV91">
            <v>5</v>
          </cell>
          <cell r="CW91">
            <v>17</v>
          </cell>
          <cell r="CX91">
            <v>34</v>
          </cell>
          <cell r="CY91">
            <v>2</v>
          </cell>
          <cell r="CZ91">
            <v>1.2</v>
          </cell>
          <cell r="DA91">
            <v>1.1000000000000001</v>
          </cell>
          <cell r="DB91">
            <v>250</v>
          </cell>
          <cell r="DC91">
            <v>118</v>
          </cell>
          <cell r="DD91">
            <v>65</v>
          </cell>
          <cell r="DE91">
            <v>19</v>
          </cell>
          <cell r="DF91">
            <v>29</v>
          </cell>
          <cell r="DG91">
            <v>5</v>
          </cell>
          <cell r="DH91">
            <v>3</v>
          </cell>
          <cell r="DI91">
            <v>13</v>
          </cell>
        </row>
        <row r="92">
          <cell r="A92" t="str">
            <v>RS 054</v>
          </cell>
          <cell r="B92">
            <v>54</v>
          </cell>
          <cell r="C92" t="str">
            <v>C</v>
          </cell>
          <cell r="D92" t="str">
            <v>T</v>
          </cell>
          <cell r="E92" t="str">
            <v>Km 18.3 - Chia River</v>
          </cell>
          <cell r="F92" t="str">
            <v>M05</v>
          </cell>
          <cell r="G92">
            <v>11</v>
          </cell>
          <cell r="H92">
            <v>5.4</v>
          </cell>
          <cell r="I92" t="str">
            <v>F</v>
          </cell>
          <cell r="J92" t="str">
            <v>NKHOTA KOTA</v>
          </cell>
          <cell r="K92">
            <v>5</v>
          </cell>
          <cell r="L92">
            <v>0</v>
          </cell>
          <cell r="W92">
            <v>78</v>
          </cell>
          <cell r="X92" t="str">
            <v>ST</v>
          </cell>
          <cell r="Y92">
            <v>150</v>
          </cell>
          <cell r="Z92" t="str">
            <v>SB</v>
          </cell>
          <cell r="AA92">
            <v>225</v>
          </cell>
          <cell r="AB92" t="str">
            <v>GR</v>
          </cell>
          <cell r="AC92">
            <v>22</v>
          </cell>
          <cell r="AD92" t="str">
            <v>VR</v>
          </cell>
          <cell r="AE92">
            <v>93</v>
          </cell>
          <cell r="AF92" t="str">
            <v>SR</v>
          </cell>
          <cell r="AG92" t="str">
            <v>ST</v>
          </cell>
          <cell r="AH92">
            <v>10</v>
          </cell>
          <cell r="AI92">
            <v>0</v>
          </cell>
          <cell r="AJ92">
            <v>0</v>
          </cell>
          <cell r="AK92">
            <v>0</v>
          </cell>
          <cell r="AL92">
            <v>0</v>
          </cell>
          <cell r="AM92">
            <v>4</v>
          </cell>
          <cell r="AN92">
            <v>0</v>
          </cell>
          <cell r="BO92" t="str">
            <v>RS 054</v>
          </cell>
          <cell r="BP92">
            <v>5.4</v>
          </cell>
          <cell r="BQ92">
            <v>5.5</v>
          </cell>
          <cell r="BR92" t="str">
            <v>F</v>
          </cell>
          <cell r="BS92" t="str">
            <v>C</v>
          </cell>
          <cell r="BT92">
            <v>0</v>
          </cell>
          <cell r="BU92" t="str">
            <v>ST</v>
          </cell>
          <cell r="BV92" t="str">
            <v>ST</v>
          </cell>
          <cell r="BW92">
            <v>4</v>
          </cell>
          <cell r="BX92">
            <v>10</v>
          </cell>
          <cell r="BY92">
            <v>10</v>
          </cell>
          <cell r="BZ92">
            <v>1</v>
          </cell>
          <cell r="CA92">
            <v>22</v>
          </cell>
          <cell r="CB92">
            <v>2.4350000000000001</v>
          </cell>
          <cell r="CC92">
            <v>6.2855176278918226</v>
          </cell>
          <cell r="CD92">
            <v>90</v>
          </cell>
          <cell r="CE92">
            <v>65</v>
          </cell>
          <cell r="CF92">
            <v>50</v>
          </cell>
          <cell r="CG92">
            <v>40</v>
          </cell>
          <cell r="CH92">
            <v>15</v>
          </cell>
          <cell r="CI92">
            <v>1.2</v>
          </cell>
          <cell r="CJ92">
            <v>4.3636363636363638E-3</v>
          </cell>
          <cell r="CK92">
            <v>10</v>
          </cell>
          <cell r="CL92">
            <v>50</v>
          </cell>
          <cell r="CM92">
            <v>0.43241734265734261</v>
          </cell>
          <cell r="CN92">
            <v>0.43241734265734261</v>
          </cell>
          <cell r="CO92">
            <v>0</v>
          </cell>
          <cell r="CP92">
            <v>0</v>
          </cell>
          <cell r="CQ92">
            <v>6.7179349705491651</v>
          </cell>
          <cell r="CR92">
            <v>0</v>
          </cell>
          <cell r="CS92">
            <v>3</v>
          </cell>
          <cell r="CT92">
            <v>15</v>
          </cell>
          <cell r="CU92">
            <v>6</v>
          </cell>
          <cell r="CV92">
            <v>5</v>
          </cell>
          <cell r="CW92">
            <v>20</v>
          </cell>
          <cell r="CX92">
            <v>40</v>
          </cell>
          <cell r="CY92">
            <v>2</v>
          </cell>
          <cell r="CZ92">
            <v>1</v>
          </cell>
          <cell r="DA92">
            <v>1</v>
          </cell>
          <cell r="DB92">
            <v>250</v>
          </cell>
          <cell r="DC92">
            <v>118</v>
          </cell>
          <cell r="DD92">
            <v>65</v>
          </cell>
          <cell r="DE92">
            <v>19</v>
          </cell>
          <cell r="DF92">
            <v>29</v>
          </cell>
          <cell r="DG92">
            <v>5</v>
          </cell>
          <cell r="DH92">
            <v>3</v>
          </cell>
          <cell r="DI92">
            <v>13</v>
          </cell>
        </row>
        <row r="93">
          <cell r="A93" t="str">
            <v>RS 053</v>
          </cell>
          <cell r="B93">
            <v>53</v>
          </cell>
          <cell r="C93" t="str">
            <v>C</v>
          </cell>
          <cell r="D93" t="str">
            <v>T</v>
          </cell>
          <cell r="E93" t="str">
            <v>Chia River-Benga</v>
          </cell>
          <cell r="F93" t="str">
            <v>M05</v>
          </cell>
          <cell r="G93">
            <v>12</v>
          </cell>
          <cell r="H93">
            <v>29.4</v>
          </cell>
          <cell r="I93" t="str">
            <v>F</v>
          </cell>
          <cell r="J93" t="str">
            <v>NKHOTA KOTA</v>
          </cell>
          <cell r="K93">
            <v>5</v>
          </cell>
          <cell r="L93">
            <v>0</v>
          </cell>
          <cell r="W93">
            <v>78</v>
          </cell>
          <cell r="X93" t="str">
            <v>ST</v>
          </cell>
          <cell r="Y93">
            <v>150</v>
          </cell>
          <cell r="Z93" t="str">
            <v>SB</v>
          </cell>
          <cell r="AA93">
            <v>225</v>
          </cell>
          <cell r="AB93" t="str">
            <v>GR</v>
          </cell>
          <cell r="AC93">
            <v>22</v>
          </cell>
          <cell r="AD93" t="str">
            <v>VR</v>
          </cell>
          <cell r="AE93">
            <v>93</v>
          </cell>
          <cell r="AF93" t="str">
            <v>SR</v>
          </cell>
          <cell r="AG93" t="str">
            <v>ST</v>
          </cell>
          <cell r="AH93">
            <v>10</v>
          </cell>
          <cell r="AI93">
            <v>0</v>
          </cell>
          <cell r="AJ93">
            <v>0</v>
          </cell>
          <cell r="AK93">
            <v>0</v>
          </cell>
          <cell r="AL93">
            <v>0</v>
          </cell>
          <cell r="AM93">
            <v>4</v>
          </cell>
          <cell r="AN93" t="str">
            <v>10km reconstructed 1993</v>
          </cell>
          <cell r="BO93" t="str">
            <v>RS 053</v>
          </cell>
          <cell r="BP93">
            <v>29.4</v>
          </cell>
          <cell r="BQ93">
            <v>6</v>
          </cell>
          <cell r="BR93" t="str">
            <v>F</v>
          </cell>
          <cell r="BS93" t="str">
            <v>C</v>
          </cell>
          <cell r="BT93">
            <v>0</v>
          </cell>
          <cell r="BU93" t="str">
            <v>ST</v>
          </cell>
          <cell r="BV93" t="str">
            <v>ST</v>
          </cell>
          <cell r="BW93">
            <v>4</v>
          </cell>
          <cell r="BX93">
            <v>10</v>
          </cell>
          <cell r="BY93">
            <v>10</v>
          </cell>
          <cell r="BZ93">
            <v>1</v>
          </cell>
          <cell r="CA93">
            <v>22</v>
          </cell>
          <cell r="CB93">
            <v>2.4350000000000001</v>
          </cell>
          <cell r="CC93">
            <v>4.63</v>
          </cell>
          <cell r="CD93">
            <v>16</v>
          </cell>
          <cell r="CE93">
            <v>13</v>
          </cell>
          <cell r="CF93">
            <v>0</v>
          </cell>
          <cell r="CG93">
            <v>16</v>
          </cell>
          <cell r="CH93">
            <v>13</v>
          </cell>
          <cell r="CI93">
            <v>4.0999999999999996</v>
          </cell>
          <cell r="CJ93">
            <v>1.3666666666666667E-2</v>
          </cell>
          <cell r="CK93">
            <v>1.3666666666666667E-2</v>
          </cell>
          <cell r="CL93">
            <v>0</v>
          </cell>
          <cell r="CM93">
            <v>5.2984615384615383E-3</v>
          </cell>
          <cell r="CN93">
            <v>5.2984615384615383E-3</v>
          </cell>
          <cell r="CO93">
            <v>0</v>
          </cell>
          <cell r="CP93">
            <v>0</v>
          </cell>
          <cell r="CQ93">
            <v>4.6352984615384614</v>
          </cell>
          <cell r="CR93">
            <v>0</v>
          </cell>
          <cell r="CS93">
            <v>1.3</v>
          </cell>
          <cell r="CT93">
            <v>1.5000000000000002</v>
          </cell>
          <cell r="CU93">
            <v>0.60000000000000009</v>
          </cell>
          <cell r="CV93">
            <v>5</v>
          </cell>
          <cell r="CW93">
            <v>20</v>
          </cell>
          <cell r="CX93">
            <v>40</v>
          </cell>
          <cell r="CY93">
            <v>2</v>
          </cell>
          <cell r="CZ93">
            <v>1.2</v>
          </cell>
          <cell r="DA93">
            <v>1</v>
          </cell>
          <cell r="DB93">
            <v>250</v>
          </cell>
          <cell r="DC93">
            <v>118</v>
          </cell>
          <cell r="DD93">
            <v>65</v>
          </cell>
          <cell r="DE93">
            <v>19</v>
          </cell>
          <cell r="DF93">
            <v>29</v>
          </cell>
          <cell r="DG93">
            <v>5</v>
          </cell>
          <cell r="DH93">
            <v>3</v>
          </cell>
          <cell r="DI93">
            <v>13</v>
          </cell>
        </row>
        <row r="94">
          <cell r="A94" t="str">
            <v>RS 061</v>
          </cell>
          <cell r="B94">
            <v>61</v>
          </cell>
          <cell r="C94" t="str">
            <v>C</v>
          </cell>
          <cell r="D94" t="str">
            <v>T</v>
          </cell>
          <cell r="E94" t="str">
            <v>Benga-Kachisoka</v>
          </cell>
          <cell r="F94" t="str">
            <v>M05</v>
          </cell>
          <cell r="G94">
            <v>13</v>
          </cell>
          <cell r="H94">
            <v>2.7</v>
          </cell>
          <cell r="I94" t="str">
            <v>F</v>
          </cell>
          <cell r="J94" t="str">
            <v>NKHOTAKOTA</v>
          </cell>
          <cell r="K94">
            <v>5</v>
          </cell>
          <cell r="L94">
            <v>0</v>
          </cell>
          <cell r="W94">
            <v>83</v>
          </cell>
          <cell r="X94" t="str">
            <v>DS</v>
          </cell>
          <cell r="Y94">
            <v>200</v>
          </cell>
          <cell r="Z94" t="str">
            <v>SB</v>
          </cell>
          <cell r="AA94">
            <v>100</v>
          </cell>
          <cell r="AB94" t="str">
            <v>GR</v>
          </cell>
          <cell r="AC94">
            <v>4</v>
          </cell>
          <cell r="AD94" t="str">
            <v>VR</v>
          </cell>
          <cell r="AE94">
            <v>0</v>
          </cell>
          <cell r="AF94">
            <v>0</v>
          </cell>
          <cell r="AG94">
            <v>0</v>
          </cell>
          <cell r="AH94">
            <v>0</v>
          </cell>
          <cell r="AI94">
            <v>0</v>
          </cell>
          <cell r="AJ94">
            <v>0</v>
          </cell>
          <cell r="AK94">
            <v>0</v>
          </cell>
          <cell r="AL94">
            <v>0</v>
          </cell>
          <cell r="AM94">
            <v>1</v>
          </cell>
          <cell r="AN94" t="str">
            <v>never resealed</v>
          </cell>
          <cell r="BO94" t="str">
            <v>RS 061</v>
          </cell>
          <cell r="BP94">
            <v>2.7</v>
          </cell>
          <cell r="BQ94">
            <v>6</v>
          </cell>
          <cell r="BR94" t="str">
            <v>F</v>
          </cell>
          <cell r="BS94" t="str">
            <v>C</v>
          </cell>
          <cell r="BT94">
            <v>0</v>
          </cell>
          <cell r="BU94" t="str">
            <v>DS</v>
          </cell>
          <cell r="BV94" t="str">
            <v/>
          </cell>
          <cell r="BW94">
            <v>1</v>
          </cell>
          <cell r="BX94">
            <v>15</v>
          </cell>
          <cell r="BY94" t="str">
            <v xml:space="preserve"> </v>
          </cell>
          <cell r="BZ94">
            <v>1</v>
          </cell>
          <cell r="CA94">
            <v>4</v>
          </cell>
          <cell r="CB94">
            <v>1.177</v>
          </cell>
          <cell r="CC94">
            <v>4.9512067774519402</v>
          </cell>
          <cell r="CD94">
            <v>34</v>
          </cell>
          <cell r="CE94">
            <v>19</v>
          </cell>
          <cell r="CF94">
            <v>4</v>
          </cell>
          <cell r="CG94">
            <v>30</v>
          </cell>
          <cell r="CH94">
            <v>15</v>
          </cell>
          <cell r="CI94">
            <v>1.9</v>
          </cell>
          <cell r="CJ94">
            <v>6.3333333333333332E-3</v>
          </cell>
          <cell r="CK94">
            <v>4.0063333333333331</v>
          </cell>
          <cell r="CL94">
            <v>4</v>
          </cell>
          <cell r="CM94">
            <v>6.891692307692307E-2</v>
          </cell>
          <cell r="CN94">
            <v>6.891692307692307E-2</v>
          </cell>
          <cell r="CO94">
            <v>0</v>
          </cell>
          <cell r="CP94">
            <v>0</v>
          </cell>
          <cell r="CQ94">
            <v>5.0201237005288633</v>
          </cell>
          <cell r="CR94">
            <v>0</v>
          </cell>
          <cell r="CS94">
            <v>1.5</v>
          </cell>
          <cell r="CT94">
            <v>2.5</v>
          </cell>
          <cell r="CU94">
            <v>1</v>
          </cell>
          <cell r="CV94">
            <v>15</v>
          </cell>
          <cell r="CW94">
            <v>15</v>
          </cell>
          <cell r="CX94" t="str">
            <v xml:space="preserve"> </v>
          </cell>
          <cell r="CY94">
            <v>2</v>
          </cell>
          <cell r="CZ94">
            <v>1</v>
          </cell>
          <cell r="DA94">
            <v>1</v>
          </cell>
          <cell r="DB94">
            <v>250</v>
          </cell>
          <cell r="DC94">
            <v>118</v>
          </cell>
          <cell r="DD94">
            <v>65</v>
          </cell>
          <cell r="DE94">
            <v>19</v>
          </cell>
          <cell r="DF94">
            <v>29</v>
          </cell>
          <cell r="DG94">
            <v>5</v>
          </cell>
          <cell r="DH94">
            <v>3</v>
          </cell>
          <cell r="DI94">
            <v>13</v>
          </cell>
        </row>
        <row r="95">
          <cell r="A95" t="str">
            <v>RS 042</v>
          </cell>
          <cell r="B95">
            <v>42</v>
          </cell>
          <cell r="C95" t="str">
            <v>C</v>
          </cell>
          <cell r="D95" t="str">
            <v>T</v>
          </cell>
          <cell r="E95" t="str">
            <v>Chirua River Bridge - Thavite River Bridge</v>
          </cell>
          <cell r="F95" t="str">
            <v>M05</v>
          </cell>
          <cell r="G95">
            <v>14</v>
          </cell>
          <cell r="H95">
            <v>6</v>
          </cell>
          <cell r="I95" t="str">
            <v>F</v>
          </cell>
          <cell r="J95" t="str">
            <v>SALIMA</v>
          </cell>
          <cell r="K95">
            <v>5</v>
          </cell>
          <cell r="L95">
            <v>0</v>
          </cell>
          <cell r="W95">
            <v>83</v>
          </cell>
          <cell r="X95" t="str">
            <v>ST</v>
          </cell>
          <cell r="Y95">
            <v>150</v>
          </cell>
          <cell r="Z95" t="str">
            <v>GR</v>
          </cell>
          <cell r="AA95">
            <v>100</v>
          </cell>
          <cell r="AB95" t="str">
            <v>GR</v>
          </cell>
          <cell r="AC95">
            <v>8</v>
          </cell>
          <cell r="AD95" t="str">
            <v>VR</v>
          </cell>
          <cell r="AE95">
            <v>0</v>
          </cell>
          <cell r="AF95">
            <v>0</v>
          </cell>
          <cell r="AG95">
            <v>0</v>
          </cell>
          <cell r="AH95">
            <v>0</v>
          </cell>
          <cell r="AI95">
            <v>0</v>
          </cell>
          <cell r="AJ95">
            <v>0</v>
          </cell>
          <cell r="AK95">
            <v>0</v>
          </cell>
          <cell r="AL95">
            <v>0</v>
          </cell>
          <cell r="AM95">
            <v>1</v>
          </cell>
          <cell r="AN95" t="str">
            <v>never resealed</v>
          </cell>
          <cell r="BO95" t="str">
            <v>RS 042</v>
          </cell>
          <cell r="BP95">
            <v>6</v>
          </cell>
          <cell r="BQ95">
            <v>6</v>
          </cell>
          <cell r="BR95" t="str">
            <v>F</v>
          </cell>
          <cell r="BS95" t="str">
            <v>C</v>
          </cell>
          <cell r="BT95">
            <v>0</v>
          </cell>
          <cell r="BU95" t="str">
            <v>ST</v>
          </cell>
          <cell r="BV95" t="str">
            <v/>
          </cell>
          <cell r="BW95">
            <v>1</v>
          </cell>
          <cell r="BX95">
            <v>10</v>
          </cell>
          <cell r="BY95" t="str">
            <v xml:space="preserve"> </v>
          </cell>
          <cell r="BZ95">
            <v>1</v>
          </cell>
          <cell r="CA95">
            <v>8</v>
          </cell>
          <cell r="CB95">
            <v>0.90800000000000003</v>
          </cell>
          <cell r="CC95">
            <v>4.5999999999999996</v>
          </cell>
          <cell r="CD95">
            <v>95</v>
          </cell>
          <cell r="CE95">
            <v>76</v>
          </cell>
          <cell r="CF95">
            <v>61</v>
          </cell>
          <cell r="CG95">
            <v>34</v>
          </cell>
          <cell r="CH95">
            <v>15</v>
          </cell>
          <cell r="CI95">
            <v>1.6</v>
          </cell>
          <cell r="CJ95">
            <v>5.3333333333333349E-3</v>
          </cell>
          <cell r="CK95">
            <v>10</v>
          </cell>
          <cell r="CL95">
            <v>61</v>
          </cell>
          <cell r="CM95">
            <v>0.50555282051282047</v>
          </cell>
          <cell r="CN95">
            <v>0.50555282051282047</v>
          </cell>
          <cell r="CO95">
            <v>0</v>
          </cell>
          <cell r="CP95">
            <v>0</v>
          </cell>
          <cell r="CQ95">
            <v>5.1055528205128198</v>
          </cell>
          <cell r="CR95">
            <v>0</v>
          </cell>
          <cell r="CS95">
            <v>1</v>
          </cell>
          <cell r="CT95">
            <v>0</v>
          </cell>
          <cell r="CU95">
            <v>0</v>
          </cell>
          <cell r="CV95">
            <v>15</v>
          </cell>
          <cell r="CW95">
            <v>15</v>
          </cell>
          <cell r="CX95" t="str">
            <v xml:space="preserve"> </v>
          </cell>
          <cell r="CY95">
            <v>2</v>
          </cell>
          <cell r="CZ95">
            <v>1</v>
          </cell>
          <cell r="DA95">
            <v>1</v>
          </cell>
          <cell r="DB95">
            <v>150</v>
          </cell>
          <cell r="DC95">
            <v>71</v>
          </cell>
          <cell r="DD95">
            <v>39</v>
          </cell>
          <cell r="DE95">
            <v>12</v>
          </cell>
          <cell r="DF95">
            <v>18</v>
          </cell>
          <cell r="DG95">
            <v>3</v>
          </cell>
          <cell r="DH95">
            <v>2</v>
          </cell>
          <cell r="DI95">
            <v>8</v>
          </cell>
        </row>
        <row r="96">
          <cell r="A96" t="str">
            <v>RS 058</v>
          </cell>
          <cell r="B96">
            <v>58</v>
          </cell>
          <cell r="C96" t="str">
            <v>C</v>
          </cell>
          <cell r="D96" t="str">
            <v>T</v>
          </cell>
          <cell r="E96" t="str">
            <v>Thavite River Bridge - Kamphatenga</v>
          </cell>
          <cell r="F96" t="str">
            <v>M05</v>
          </cell>
          <cell r="G96">
            <v>15</v>
          </cell>
          <cell r="H96">
            <v>32.5</v>
          </cell>
          <cell r="I96" t="str">
            <v>F</v>
          </cell>
          <cell r="J96" t="str">
            <v>SALIMA</v>
          </cell>
          <cell r="K96">
            <v>7</v>
          </cell>
          <cell r="L96">
            <v>0</v>
          </cell>
          <cell r="W96">
            <v>83</v>
          </cell>
          <cell r="X96" t="str">
            <v>DS</v>
          </cell>
          <cell r="Y96">
            <v>200</v>
          </cell>
          <cell r="Z96" t="str">
            <v>SB</v>
          </cell>
          <cell r="AA96">
            <v>100</v>
          </cell>
          <cell r="AB96" t="str">
            <v>GR</v>
          </cell>
          <cell r="AC96">
            <v>4</v>
          </cell>
          <cell r="AD96" t="str">
            <v>VR</v>
          </cell>
          <cell r="AE96">
            <v>0</v>
          </cell>
          <cell r="AF96">
            <v>0</v>
          </cell>
          <cell r="AG96">
            <v>0</v>
          </cell>
          <cell r="AH96">
            <v>0</v>
          </cell>
          <cell r="AI96">
            <v>0</v>
          </cell>
          <cell r="AJ96">
            <v>0</v>
          </cell>
          <cell r="AK96">
            <v>0</v>
          </cell>
          <cell r="AL96">
            <v>0</v>
          </cell>
          <cell r="AM96">
            <v>1</v>
          </cell>
          <cell r="AN96" t="str">
            <v>never resealed</v>
          </cell>
          <cell r="BO96" t="str">
            <v>RS 058</v>
          </cell>
          <cell r="BP96">
            <v>32.5</v>
          </cell>
          <cell r="BQ96">
            <v>6</v>
          </cell>
          <cell r="BR96" t="str">
            <v>F</v>
          </cell>
          <cell r="BS96" t="str">
            <v>C</v>
          </cell>
          <cell r="BT96">
            <v>0</v>
          </cell>
          <cell r="BU96" t="str">
            <v>DS</v>
          </cell>
          <cell r="BV96" t="str">
            <v/>
          </cell>
          <cell r="BW96">
            <v>1</v>
          </cell>
          <cell r="BX96">
            <v>15</v>
          </cell>
          <cell r="BY96" t="str">
            <v xml:space="preserve"> </v>
          </cell>
          <cell r="BZ96">
            <v>1</v>
          </cell>
          <cell r="CA96">
            <v>4</v>
          </cell>
          <cell r="CB96">
            <v>1.177</v>
          </cell>
          <cell r="CC96">
            <v>4.6480611775321456</v>
          </cell>
          <cell r="CD96">
            <v>45</v>
          </cell>
          <cell r="CE96">
            <v>35</v>
          </cell>
          <cell r="CF96">
            <v>20</v>
          </cell>
          <cell r="CG96">
            <v>25</v>
          </cell>
          <cell r="CH96">
            <v>15</v>
          </cell>
          <cell r="CI96">
            <v>2.8</v>
          </cell>
          <cell r="CJ96">
            <v>9.3333333333333324E-3</v>
          </cell>
          <cell r="CK96">
            <v>10</v>
          </cell>
          <cell r="CL96">
            <v>20</v>
          </cell>
          <cell r="CM96">
            <v>0.23583282051282048</v>
          </cell>
          <cell r="CN96">
            <v>0.23583282051282048</v>
          </cell>
          <cell r="CO96">
            <v>0</v>
          </cell>
          <cell r="CP96">
            <v>0</v>
          </cell>
          <cell r="CQ96">
            <v>4.8838939980449663</v>
          </cell>
          <cell r="CR96">
            <v>0</v>
          </cell>
          <cell r="CS96">
            <v>1</v>
          </cell>
          <cell r="CT96">
            <v>0</v>
          </cell>
          <cell r="CU96">
            <v>0</v>
          </cell>
          <cell r="CV96">
            <v>15</v>
          </cell>
          <cell r="CW96">
            <v>15</v>
          </cell>
          <cell r="CX96" t="str">
            <v xml:space="preserve"> </v>
          </cell>
          <cell r="CY96">
            <v>2</v>
          </cell>
          <cell r="CZ96">
            <v>1</v>
          </cell>
          <cell r="DA96">
            <v>1</v>
          </cell>
          <cell r="DB96">
            <v>150</v>
          </cell>
          <cell r="DC96">
            <v>71</v>
          </cell>
          <cell r="DD96">
            <v>39</v>
          </cell>
          <cell r="DE96">
            <v>12</v>
          </cell>
          <cell r="DF96">
            <v>18</v>
          </cell>
          <cell r="DG96">
            <v>3</v>
          </cell>
          <cell r="DH96">
            <v>2</v>
          </cell>
          <cell r="DI96">
            <v>8</v>
          </cell>
        </row>
        <row r="97">
          <cell r="A97" t="str">
            <v>RS 044</v>
          </cell>
          <cell r="B97">
            <v>44</v>
          </cell>
          <cell r="C97" t="str">
            <v>C</v>
          </cell>
          <cell r="D97" t="str">
            <v>T</v>
          </cell>
          <cell r="E97" t="str">
            <v>Kaphatenga - junction S122</v>
          </cell>
          <cell r="F97" t="str">
            <v>M05</v>
          </cell>
          <cell r="G97">
            <v>16</v>
          </cell>
          <cell r="H97">
            <v>4.8</v>
          </cell>
          <cell r="I97" t="str">
            <v>F</v>
          </cell>
          <cell r="J97" t="str">
            <v>SALIMA</v>
          </cell>
          <cell r="K97">
            <v>7</v>
          </cell>
          <cell r="L97" t="str">
            <v>Changed junction road designation from M5</v>
          </cell>
          <cell r="W97">
            <v>83</v>
          </cell>
          <cell r="X97" t="str">
            <v>ST</v>
          </cell>
          <cell r="Y97">
            <v>200</v>
          </cell>
          <cell r="Z97" t="str">
            <v>SB</v>
          </cell>
          <cell r="AA97">
            <v>100</v>
          </cell>
          <cell r="AB97" t="str">
            <v>GR</v>
          </cell>
          <cell r="AC97">
            <v>4</v>
          </cell>
          <cell r="AD97" t="str">
            <v>VR</v>
          </cell>
          <cell r="AE97">
            <v>0</v>
          </cell>
          <cell r="AF97">
            <v>0</v>
          </cell>
          <cell r="AG97">
            <v>0</v>
          </cell>
          <cell r="AH97">
            <v>0</v>
          </cell>
          <cell r="AI97">
            <v>0</v>
          </cell>
          <cell r="AJ97">
            <v>0</v>
          </cell>
          <cell r="AK97">
            <v>0</v>
          </cell>
          <cell r="AL97">
            <v>0</v>
          </cell>
          <cell r="AM97">
            <v>1</v>
          </cell>
          <cell r="AN97" t="str">
            <v>never resealed</v>
          </cell>
          <cell r="BO97" t="str">
            <v>RS 044</v>
          </cell>
          <cell r="BP97">
            <v>4.8</v>
          </cell>
          <cell r="BQ97">
            <v>6</v>
          </cell>
          <cell r="BR97" t="str">
            <v>F</v>
          </cell>
          <cell r="BS97" t="str">
            <v>C</v>
          </cell>
          <cell r="BT97">
            <v>0</v>
          </cell>
          <cell r="BU97" t="str">
            <v>ST</v>
          </cell>
          <cell r="BV97" t="str">
            <v/>
          </cell>
          <cell r="BW97">
            <v>1</v>
          </cell>
          <cell r="BX97">
            <v>10</v>
          </cell>
          <cell r="BY97" t="str">
            <v xml:space="preserve"> </v>
          </cell>
          <cell r="BZ97">
            <v>1</v>
          </cell>
          <cell r="CA97">
            <v>4</v>
          </cell>
          <cell r="CB97">
            <v>1.008</v>
          </cell>
          <cell r="CC97">
            <v>4.5464554518794991</v>
          </cell>
          <cell r="CD97">
            <v>0</v>
          </cell>
          <cell r="CE97">
            <v>0</v>
          </cell>
          <cell r="CF97">
            <v>0</v>
          </cell>
          <cell r="CG97">
            <v>0</v>
          </cell>
          <cell r="CH97">
            <v>0</v>
          </cell>
          <cell r="CI97">
            <v>0.5</v>
          </cell>
          <cell r="CJ97">
            <v>1.6666666666666668E-3</v>
          </cell>
          <cell r="CK97">
            <v>1.6666666666666668E-3</v>
          </cell>
          <cell r="CL97">
            <v>0</v>
          </cell>
          <cell r="CM97">
            <v>6.4615384615384621E-4</v>
          </cell>
          <cell r="CN97">
            <v>6.4615384615384621E-4</v>
          </cell>
          <cell r="CO97">
            <v>0</v>
          </cell>
          <cell r="CP97">
            <v>0</v>
          </cell>
          <cell r="CQ97">
            <v>4.5471016057256533</v>
          </cell>
          <cell r="CR97">
            <v>0</v>
          </cell>
          <cell r="CS97">
            <v>1</v>
          </cell>
          <cell r="CT97">
            <v>0</v>
          </cell>
          <cell r="CU97">
            <v>0</v>
          </cell>
          <cell r="CV97">
            <v>15</v>
          </cell>
          <cell r="CW97">
            <v>15</v>
          </cell>
          <cell r="CX97" t="str">
            <v xml:space="preserve"> </v>
          </cell>
          <cell r="CY97">
            <v>2</v>
          </cell>
          <cell r="CZ97">
            <v>1</v>
          </cell>
          <cell r="DA97">
            <v>1</v>
          </cell>
          <cell r="DB97">
            <v>320</v>
          </cell>
          <cell r="DC97">
            <v>151</v>
          </cell>
          <cell r="DD97">
            <v>84</v>
          </cell>
          <cell r="DE97">
            <v>24</v>
          </cell>
          <cell r="DF97">
            <v>37</v>
          </cell>
          <cell r="DG97">
            <v>7</v>
          </cell>
          <cell r="DH97">
            <v>4</v>
          </cell>
          <cell r="DI97">
            <v>16</v>
          </cell>
        </row>
        <row r="98">
          <cell r="A98" t="str">
            <v>RS 051</v>
          </cell>
          <cell r="B98">
            <v>51</v>
          </cell>
          <cell r="C98" t="str">
            <v>C</v>
          </cell>
          <cell r="D98" t="str">
            <v>T</v>
          </cell>
          <cell r="E98" t="str">
            <v>Junction S122 - Linthipe River</v>
          </cell>
          <cell r="F98" t="str">
            <v>M05</v>
          </cell>
          <cell r="G98">
            <v>17</v>
          </cell>
          <cell r="H98">
            <v>1.9</v>
          </cell>
          <cell r="I98" t="str">
            <v>F</v>
          </cell>
          <cell r="J98" t="str">
            <v>SALIMA</v>
          </cell>
          <cell r="K98">
            <v>7</v>
          </cell>
          <cell r="L98">
            <v>0</v>
          </cell>
          <cell r="W98">
            <v>81</v>
          </cell>
          <cell r="X98" t="str">
            <v>DS</v>
          </cell>
          <cell r="Y98">
            <v>150</v>
          </cell>
          <cell r="Z98" t="str">
            <v>SB</v>
          </cell>
          <cell r="AA98">
            <v>100</v>
          </cell>
          <cell r="AB98" t="str">
            <v>GR</v>
          </cell>
          <cell r="AC98">
            <v>8</v>
          </cell>
          <cell r="AD98" t="str">
            <v>VR</v>
          </cell>
          <cell r="AE98">
            <v>94</v>
          </cell>
          <cell r="AF98" t="str">
            <v>RC</v>
          </cell>
          <cell r="AG98" t="str">
            <v>ST</v>
          </cell>
          <cell r="AH98">
            <v>15</v>
          </cell>
          <cell r="AI98">
            <v>0</v>
          </cell>
          <cell r="AJ98">
            <v>0</v>
          </cell>
          <cell r="AK98">
            <v>0</v>
          </cell>
          <cell r="AL98">
            <v>0</v>
          </cell>
          <cell r="AM98">
            <v>1</v>
          </cell>
          <cell r="AN98">
            <v>0</v>
          </cell>
          <cell r="BO98" t="str">
            <v>RS 051</v>
          </cell>
          <cell r="BP98">
            <v>1.9</v>
          </cell>
          <cell r="BQ98">
            <v>6</v>
          </cell>
          <cell r="BR98" t="str">
            <v>F</v>
          </cell>
          <cell r="BS98" t="str">
            <v>C</v>
          </cell>
          <cell r="BT98">
            <v>0</v>
          </cell>
          <cell r="BU98" t="str">
            <v>ST</v>
          </cell>
          <cell r="BV98" t="str">
            <v/>
          </cell>
          <cell r="BW98">
            <v>1</v>
          </cell>
          <cell r="BX98">
            <v>10</v>
          </cell>
          <cell r="BY98" t="str">
            <v xml:space="preserve"> </v>
          </cell>
          <cell r="BZ98">
            <v>1</v>
          </cell>
          <cell r="CA98">
            <v>8</v>
          </cell>
          <cell r="CB98">
            <v>1.3540000000000001</v>
          </cell>
          <cell r="CC98">
            <v>5.7</v>
          </cell>
          <cell r="CD98">
            <v>0</v>
          </cell>
          <cell r="CE98">
            <v>0</v>
          </cell>
          <cell r="CF98">
            <v>0</v>
          </cell>
          <cell r="CG98">
            <v>0</v>
          </cell>
          <cell r="CH98">
            <v>0</v>
          </cell>
          <cell r="CI98">
            <v>0</v>
          </cell>
          <cell r="CJ98">
            <v>0</v>
          </cell>
          <cell r="CK98">
            <v>0</v>
          </cell>
          <cell r="CL98">
            <v>0</v>
          </cell>
          <cell r="CM98">
            <v>0</v>
          </cell>
          <cell r="CN98">
            <v>0</v>
          </cell>
          <cell r="CO98">
            <v>0</v>
          </cell>
          <cell r="CP98">
            <v>0</v>
          </cell>
          <cell r="CQ98">
            <v>5.7</v>
          </cell>
          <cell r="CR98">
            <v>0</v>
          </cell>
          <cell r="CS98">
            <v>1</v>
          </cell>
          <cell r="CT98">
            <v>0</v>
          </cell>
          <cell r="CU98">
            <v>0</v>
          </cell>
          <cell r="CV98">
            <v>4</v>
          </cell>
          <cell r="CW98">
            <v>4</v>
          </cell>
          <cell r="CX98" t="str">
            <v xml:space="preserve"> </v>
          </cell>
          <cell r="CY98">
            <v>2</v>
          </cell>
          <cell r="CZ98">
            <v>1</v>
          </cell>
          <cell r="DA98">
            <v>1</v>
          </cell>
          <cell r="DB98">
            <v>300</v>
          </cell>
          <cell r="DC98">
            <v>141</v>
          </cell>
          <cell r="DD98">
            <v>78</v>
          </cell>
          <cell r="DE98">
            <v>23</v>
          </cell>
          <cell r="DF98">
            <v>35</v>
          </cell>
          <cell r="DG98">
            <v>6</v>
          </cell>
          <cell r="DH98">
            <v>3</v>
          </cell>
          <cell r="DI98">
            <v>15</v>
          </cell>
        </row>
        <row r="99">
          <cell r="A99" t="str">
            <v>RS 067</v>
          </cell>
          <cell r="B99">
            <v>67</v>
          </cell>
          <cell r="C99" t="str">
            <v>C</v>
          </cell>
          <cell r="D99" t="str">
            <v>T</v>
          </cell>
          <cell r="E99" t="str">
            <v>Linthipe River - Luwadzi River Bridge</v>
          </cell>
          <cell r="F99" t="str">
            <v>M05</v>
          </cell>
          <cell r="G99">
            <v>18</v>
          </cell>
          <cell r="H99">
            <v>20.8</v>
          </cell>
          <cell r="I99" t="str">
            <v>F</v>
          </cell>
          <cell r="J99" t="str">
            <v>SALIMA</v>
          </cell>
          <cell r="K99">
            <v>7</v>
          </cell>
          <cell r="L99">
            <v>0</v>
          </cell>
          <cell r="W99">
            <v>81</v>
          </cell>
          <cell r="X99" t="str">
            <v>DS</v>
          </cell>
          <cell r="Y99">
            <v>150</v>
          </cell>
          <cell r="Z99" t="str">
            <v>SB</v>
          </cell>
          <cell r="AA99">
            <v>100</v>
          </cell>
          <cell r="AB99" t="str">
            <v>GR</v>
          </cell>
          <cell r="AC99">
            <v>8</v>
          </cell>
          <cell r="AD99" t="str">
            <v>VR</v>
          </cell>
          <cell r="AE99">
            <v>94</v>
          </cell>
          <cell r="AF99" t="str">
            <v>RC</v>
          </cell>
          <cell r="AG99" t="str">
            <v>ST</v>
          </cell>
          <cell r="AH99">
            <v>15</v>
          </cell>
          <cell r="AI99">
            <v>0</v>
          </cell>
          <cell r="AJ99">
            <v>0</v>
          </cell>
          <cell r="AK99">
            <v>0</v>
          </cell>
          <cell r="AL99">
            <v>0</v>
          </cell>
          <cell r="AM99">
            <v>1</v>
          </cell>
          <cell r="AN99">
            <v>0</v>
          </cell>
          <cell r="BO99" t="str">
            <v>RS 067</v>
          </cell>
          <cell r="BP99">
            <v>20.8</v>
          </cell>
          <cell r="BQ99">
            <v>6.7</v>
          </cell>
          <cell r="BR99" t="str">
            <v>F</v>
          </cell>
          <cell r="BS99" t="str">
            <v>S</v>
          </cell>
          <cell r="BT99">
            <v>0</v>
          </cell>
          <cell r="BU99" t="str">
            <v>ST</v>
          </cell>
          <cell r="BV99" t="str">
            <v/>
          </cell>
          <cell r="BW99">
            <v>1</v>
          </cell>
          <cell r="BX99">
            <v>10</v>
          </cell>
          <cell r="BY99" t="str">
            <v xml:space="preserve"> </v>
          </cell>
          <cell r="BZ99">
            <v>1</v>
          </cell>
          <cell r="CA99">
            <v>8</v>
          </cell>
          <cell r="CB99">
            <v>1.3540000000000001</v>
          </cell>
          <cell r="CC99">
            <v>2.96</v>
          </cell>
          <cell r="CD99">
            <v>10</v>
          </cell>
          <cell r="CE99">
            <v>0.5</v>
          </cell>
          <cell r="CF99">
            <v>0</v>
          </cell>
          <cell r="CG99">
            <v>10</v>
          </cell>
          <cell r="CH99">
            <v>0.5</v>
          </cell>
          <cell r="CI99">
            <v>0.1</v>
          </cell>
          <cell r="CJ99">
            <v>2.9850746268656722E-4</v>
          </cell>
          <cell r="CK99">
            <v>2.9850746268656722E-4</v>
          </cell>
          <cell r="CL99">
            <v>0</v>
          </cell>
          <cell r="CM99">
            <v>1.1572904707233067E-4</v>
          </cell>
          <cell r="CN99">
            <v>1.1572904707233067E-4</v>
          </cell>
          <cell r="CO99">
            <v>0</v>
          </cell>
          <cell r="CP99">
            <v>0</v>
          </cell>
          <cell r="CQ99">
            <v>2.9601157290470721</v>
          </cell>
          <cell r="CR99">
            <v>0</v>
          </cell>
          <cell r="CS99">
            <v>1</v>
          </cell>
          <cell r="CT99">
            <v>0</v>
          </cell>
          <cell r="CU99">
            <v>0</v>
          </cell>
          <cell r="CV99">
            <v>4</v>
          </cell>
          <cell r="CW99">
            <v>4</v>
          </cell>
          <cell r="CX99" t="str">
            <v xml:space="preserve"> </v>
          </cell>
          <cell r="CY99">
            <v>2</v>
          </cell>
          <cell r="CZ99">
            <v>1</v>
          </cell>
          <cell r="DA99">
            <v>1</v>
          </cell>
          <cell r="DB99">
            <v>300</v>
          </cell>
          <cell r="DC99">
            <v>141</v>
          </cell>
          <cell r="DD99">
            <v>78</v>
          </cell>
          <cell r="DE99">
            <v>23</v>
          </cell>
          <cell r="DF99">
            <v>35</v>
          </cell>
          <cell r="DG99">
            <v>6</v>
          </cell>
          <cell r="DH99">
            <v>3</v>
          </cell>
          <cell r="DI99">
            <v>15</v>
          </cell>
        </row>
        <row r="100">
          <cell r="A100" t="str">
            <v>RS 064</v>
          </cell>
          <cell r="B100">
            <v>64</v>
          </cell>
          <cell r="C100" t="str">
            <v>C</v>
          </cell>
          <cell r="D100" t="str">
            <v>T</v>
          </cell>
          <cell r="E100" t="str">
            <v>Luwadzi River Bridge - Ngodzi River Bridge</v>
          </cell>
          <cell r="F100" t="str">
            <v>M05</v>
          </cell>
          <cell r="G100">
            <v>19</v>
          </cell>
          <cell r="H100">
            <v>15.8</v>
          </cell>
          <cell r="I100" t="str">
            <v>F</v>
          </cell>
          <cell r="J100" t="str">
            <v>SALIMA</v>
          </cell>
          <cell r="K100">
            <v>7</v>
          </cell>
          <cell r="L100">
            <v>0</v>
          </cell>
          <cell r="W100">
            <v>81</v>
          </cell>
          <cell r="X100" t="str">
            <v>DS</v>
          </cell>
          <cell r="Y100">
            <v>150</v>
          </cell>
          <cell r="Z100" t="str">
            <v>SB</v>
          </cell>
          <cell r="AA100">
            <v>100</v>
          </cell>
          <cell r="AB100" t="str">
            <v>GR</v>
          </cell>
          <cell r="AC100">
            <v>8</v>
          </cell>
          <cell r="AD100" t="str">
            <v>VR</v>
          </cell>
          <cell r="AE100">
            <v>94</v>
          </cell>
          <cell r="AF100" t="str">
            <v>RC</v>
          </cell>
          <cell r="AG100" t="str">
            <v>ST</v>
          </cell>
          <cell r="AH100">
            <v>15</v>
          </cell>
          <cell r="AI100">
            <v>0</v>
          </cell>
          <cell r="AJ100">
            <v>0</v>
          </cell>
          <cell r="AK100">
            <v>0</v>
          </cell>
          <cell r="AL100">
            <v>0</v>
          </cell>
          <cell r="AM100">
            <v>1</v>
          </cell>
          <cell r="AN100">
            <v>0</v>
          </cell>
          <cell r="BO100" t="str">
            <v>RS 064</v>
          </cell>
          <cell r="BP100">
            <v>15.8</v>
          </cell>
          <cell r="BQ100">
            <v>6.7</v>
          </cell>
          <cell r="BR100" t="str">
            <v>F</v>
          </cell>
          <cell r="BS100" t="str">
            <v>S</v>
          </cell>
          <cell r="BT100">
            <v>0</v>
          </cell>
          <cell r="BU100" t="str">
            <v>ST</v>
          </cell>
          <cell r="BV100" t="str">
            <v/>
          </cell>
          <cell r="BW100">
            <v>1</v>
          </cell>
          <cell r="BX100">
            <v>10</v>
          </cell>
          <cell r="BY100" t="str">
            <v xml:space="preserve"> </v>
          </cell>
          <cell r="BZ100">
            <v>1</v>
          </cell>
          <cell r="CA100">
            <v>8</v>
          </cell>
          <cell r="CB100">
            <v>1.3540000000000001</v>
          </cell>
          <cell r="CC100">
            <v>3.7884175953079184</v>
          </cell>
          <cell r="CD100">
            <v>10</v>
          </cell>
          <cell r="CE100">
            <v>0</v>
          </cell>
          <cell r="CF100">
            <v>0</v>
          </cell>
          <cell r="CG100">
            <v>10</v>
          </cell>
          <cell r="CH100">
            <v>0</v>
          </cell>
          <cell r="CI100">
            <v>0</v>
          </cell>
          <cell r="CJ100">
            <v>0</v>
          </cell>
          <cell r="CK100">
            <v>0</v>
          </cell>
          <cell r="CL100">
            <v>0</v>
          </cell>
          <cell r="CM100">
            <v>0</v>
          </cell>
          <cell r="CN100">
            <v>0</v>
          </cell>
          <cell r="CO100">
            <v>0</v>
          </cell>
          <cell r="CP100">
            <v>0</v>
          </cell>
          <cell r="CQ100">
            <v>3.7884175953079184</v>
          </cell>
          <cell r="CR100">
            <v>0</v>
          </cell>
          <cell r="CS100">
            <v>1</v>
          </cell>
          <cell r="CT100">
            <v>0</v>
          </cell>
          <cell r="CU100">
            <v>0</v>
          </cell>
          <cell r="CV100">
            <v>4</v>
          </cell>
          <cell r="CW100">
            <v>4</v>
          </cell>
          <cell r="CX100" t="str">
            <v xml:space="preserve"> </v>
          </cell>
          <cell r="CY100">
            <v>1.2</v>
          </cell>
          <cell r="CZ100">
            <v>1.2</v>
          </cell>
          <cell r="DA100">
            <v>1.1000000000000001</v>
          </cell>
          <cell r="DB100">
            <v>300</v>
          </cell>
          <cell r="DC100">
            <v>141</v>
          </cell>
          <cell r="DD100">
            <v>78</v>
          </cell>
          <cell r="DE100">
            <v>23</v>
          </cell>
          <cell r="DF100">
            <v>35</v>
          </cell>
          <cell r="DG100">
            <v>6</v>
          </cell>
          <cell r="DH100">
            <v>3</v>
          </cell>
          <cell r="DI100">
            <v>15</v>
          </cell>
        </row>
        <row r="101">
          <cell r="A101" t="str">
            <v>RS 059</v>
          </cell>
          <cell r="B101">
            <v>59</v>
          </cell>
          <cell r="C101" t="str">
            <v>C</v>
          </cell>
          <cell r="D101" t="str">
            <v>T</v>
          </cell>
          <cell r="E101" t="str">
            <v>Ngodzi River Bridge - Mtakataka</v>
          </cell>
          <cell r="F101" t="str">
            <v>M05</v>
          </cell>
          <cell r="G101">
            <v>20</v>
          </cell>
          <cell r="H101">
            <v>14.3</v>
          </cell>
          <cell r="I101" t="str">
            <v>F</v>
          </cell>
          <cell r="J101" t="str">
            <v>SALIMA</v>
          </cell>
          <cell r="K101">
            <v>7</v>
          </cell>
          <cell r="L101">
            <v>0</v>
          </cell>
          <cell r="W101">
            <v>81</v>
          </cell>
          <cell r="X101" t="str">
            <v>DS</v>
          </cell>
          <cell r="Y101">
            <v>150</v>
          </cell>
          <cell r="Z101" t="str">
            <v>SB</v>
          </cell>
          <cell r="AA101">
            <v>100</v>
          </cell>
          <cell r="AB101" t="str">
            <v>GR</v>
          </cell>
          <cell r="AC101">
            <v>8</v>
          </cell>
          <cell r="AD101" t="str">
            <v>VR</v>
          </cell>
          <cell r="AE101">
            <v>94</v>
          </cell>
          <cell r="AF101" t="str">
            <v>RC</v>
          </cell>
          <cell r="AG101" t="str">
            <v>ST</v>
          </cell>
          <cell r="AH101">
            <v>15</v>
          </cell>
          <cell r="AI101">
            <v>0</v>
          </cell>
          <cell r="AJ101">
            <v>0</v>
          </cell>
          <cell r="AK101">
            <v>0</v>
          </cell>
          <cell r="AL101">
            <v>0</v>
          </cell>
          <cell r="AM101">
            <v>1</v>
          </cell>
          <cell r="AN101">
            <v>0</v>
          </cell>
          <cell r="BO101" t="str">
            <v>RS 059</v>
          </cell>
          <cell r="BP101">
            <v>14.3</v>
          </cell>
          <cell r="BQ101">
            <v>6.7</v>
          </cell>
          <cell r="BR101" t="str">
            <v>F</v>
          </cell>
          <cell r="BS101" t="str">
            <v>S</v>
          </cell>
          <cell r="BT101">
            <v>0</v>
          </cell>
          <cell r="BU101" t="str">
            <v>ST</v>
          </cell>
          <cell r="BV101" t="str">
            <v/>
          </cell>
          <cell r="BW101">
            <v>1</v>
          </cell>
          <cell r="BX101">
            <v>10</v>
          </cell>
          <cell r="BY101" t="str">
            <v xml:space="preserve"> </v>
          </cell>
          <cell r="BZ101">
            <v>1</v>
          </cell>
          <cell r="CA101">
            <v>8</v>
          </cell>
          <cell r="CB101">
            <v>1.3540000000000001</v>
          </cell>
          <cell r="CC101">
            <v>5.0676190390254909</v>
          </cell>
          <cell r="CD101">
            <v>10</v>
          </cell>
          <cell r="CE101">
            <v>1</v>
          </cell>
          <cell r="CF101">
            <v>0</v>
          </cell>
          <cell r="CG101">
            <v>10</v>
          </cell>
          <cell r="CH101">
            <v>1</v>
          </cell>
          <cell r="CI101">
            <v>0</v>
          </cell>
          <cell r="CJ101">
            <v>0</v>
          </cell>
          <cell r="CK101">
            <v>0</v>
          </cell>
          <cell r="CL101">
            <v>0</v>
          </cell>
          <cell r="CM101">
            <v>0</v>
          </cell>
          <cell r="CN101">
            <v>0</v>
          </cell>
          <cell r="CO101">
            <v>0</v>
          </cell>
          <cell r="CP101">
            <v>0</v>
          </cell>
          <cell r="CQ101">
            <v>5.0676190390254909</v>
          </cell>
          <cell r="CR101">
            <v>0</v>
          </cell>
          <cell r="CS101">
            <v>1</v>
          </cell>
          <cell r="CT101">
            <v>0</v>
          </cell>
          <cell r="CU101">
            <v>0</v>
          </cell>
          <cell r="CV101">
            <v>4</v>
          </cell>
          <cell r="CW101">
            <v>4</v>
          </cell>
          <cell r="CX101" t="str">
            <v xml:space="preserve"> </v>
          </cell>
          <cell r="CY101">
            <v>1.5</v>
          </cell>
          <cell r="CZ101">
            <v>1.2</v>
          </cell>
          <cell r="DA101">
            <v>1.1000000000000001</v>
          </cell>
          <cell r="DB101">
            <v>160</v>
          </cell>
          <cell r="DC101">
            <v>76</v>
          </cell>
          <cell r="DD101">
            <v>42</v>
          </cell>
          <cell r="DE101">
            <v>12</v>
          </cell>
          <cell r="DF101">
            <v>19</v>
          </cell>
          <cell r="DG101">
            <v>4</v>
          </cell>
          <cell r="DH101">
            <v>2</v>
          </cell>
          <cell r="DI101">
            <v>8</v>
          </cell>
        </row>
        <row r="102">
          <cell r="A102" t="str">
            <v>RS 063</v>
          </cell>
          <cell r="B102">
            <v>63</v>
          </cell>
          <cell r="C102" t="str">
            <v>C</v>
          </cell>
          <cell r="D102" t="str">
            <v>T</v>
          </cell>
          <cell r="E102" t="str">
            <v>Mtakataka - Golomoti</v>
          </cell>
          <cell r="F102" t="str">
            <v>M05</v>
          </cell>
          <cell r="G102">
            <v>21</v>
          </cell>
          <cell r="H102">
            <v>25.5</v>
          </cell>
          <cell r="I102" t="str">
            <v>F</v>
          </cell>
          <cell r="J102" t="str">
            <v>DEDZA</v>
          </cell>
          <cell r="K102">
            <v>7</v>
          </cell>
          <cell r="L102">
            <v>0</v>
          </cell>
          <cell r="W102">
            <v>81</v>
          </cell>
          <cell r="X102" t="str">
            <v>DS</v>
          </cell>
          <cell r="Y102">
            <v>150</v>
          </cell>
          <cell r="Z102" t="str">
            <v>SB</v>
          </cell>
          <cell r="AA102">
            <v>100</v>
          </cell>
          <cell r="AB102" t="str">
            <v>GR</v>
          </cell>
          <cell r="AC102">
            <v>8</v>
          </cell>
          <cell r="AD102" t="str">
            <v>VR</v>
          </cell>
          <cell r="AE102">
            <v>94</v>
          </cell>
          <cell r="AF102" t="str">
            <v>RC</v>
          </cell>
          <cell r="AG102" t="str">
            <v>ST</v>
          </cell>
          <cell r="AH102">
            <v>15</v>
          </cell>
          <cell r="AI102">
            <v>0</v>
          </cell>
          <cell r="AJ102">
            <v>0</v>
          </cell>
          <cell r="AK102">
            <v>0</v>
          </cell>
          <cell r="AL102">
            <v>0</v>
          </cell>
          <cell r="AM102">
            <v>1</v>
          </cell>
          <cell r="AN102">
            <v>0</v>
          </cell>
          <cell r="BO102" t="str">
            <v>RS 063</v>
          </cell>
          <cell r="BP102">
            <v>25.5</v>
          </cell>
          <cell r="BQ102">
            <v>6.7</v>
          </cell>
          <cell r="BR102" t="str">
            <v>F</v>
          </cell>
          <cell r="BS102" t="str">
            <v>S</v>
          </cell>
          <cell r="BT102">
            <v>0</v>
          </cell>
          <cell r="BU102" t="str">
            <v>ST</v>
          </cell>
          <cell r="BV102" t="str">
            <v/>
          </cell>
          <cell r="BW102">
            <v>1</v>
          </cell>
          <cell r="BX102">
            <v>10</v>
          </cell>
          <cell r="BY102" t="str">
            <v xml:space="preserve"> </v>
          </cell>
          <cell r="BZ102">
            <v>1</v>
          </cell>
          <cell r="CA102">
            <v>8</v>
          </cell>
          <cell r="CB102">
            <v>1.3540000000000001</v>
          </cell>
          <cell r="CC102">
            <v>4.04</v>
          </cell>
          <cell r="CD102">
            <v>1</v>
          </cell>
          <cell r="CE102">
            <v>0</v>
          </cell>
          <cell r="CF102">
            <v>0</v>
          </cell>
          <cell r="CG102">
            <v>1</v>
          </cell>
          <cell r="CH102">
            <v>0</v>
          </cell>
          <cell r="CI102">
            <v>0</v>
          </cell>
          <cell r="CJ102">
            <v>0</v>
          </cell>
          <cell r="CK102">
            <v>0</v>
          </cell>
          <cell r="CL102">
            <v>0</v>
          </cell>
          <cell r="CM102">
            <v>0</v>
          </cell>
          <cell r="CN102">
            <v>0</v>
          </cell>
          <cell r="CO102">
            <v>0</v>
          </cell>
          <cell r="CP102">
            <v>0</v>
          </cell>
          <cell r="CQ102">
            <v>4.04</v>
          </cell>
          <cell r="CR102">
            <v>0</v>
          </cell>
          <cell r="CS102">
            <v>1</v>
          </cell>
          <cell r="CT102">
            <v>0</v>
          </cell>
          <cell r="CU102">
            <v>0</v>
          </cell>
          <cell r="CV102">
            <v>4</v>
          </cell>
          <cell r="CW102">
            <v>4</v>
          </cell>
          <cell r="CX102" t="str">
            <v xml:space="preserve"> </v>
          </cell>
          <cell r="CY102">
            <v>1.2</v>
          </cell>
          <cell r="CZ102">
            <v>1.2</v>
          </cell>
          <cell r="DA102">
            <v>1.1000000000000001</v>
          </cell>
          <cell r="DB102">
            <v>120</v>
          </cell>
          <cell r="DC102">
            <v>57</v>
          </cell>
          <cell r="DD102">
            <v>32</v>
          </cell>
          <cell r="DE102">
            <v>9</v>
          </cell>
          <cell r="DF102">
            <v>14</v>
          </cell>
          <cell r="DG102">
            <v>3</v>
          </cell>
          <cell r="DH102">
            <v>2</v>
          </cell>
          <cell r="DI102">
            <v>6</v>
          </cell>
        </row>
        <row r="103">
          <cell r="A103" t="str">
            <v>RS 055</v>
          </cell>
          <cell r="B103">
            <v>55</v>
          </cell>
          <cell r="C103" t="str">
            <v>C</v>
          </cell>
          <cell r="D103" t="str">
            <v>T</v>
          </cell>
          <cell r="E103" t="str">
            <v>Golomoti - Kasinje</v>
          </cell>
          <cell r="F103" t="str">
            <v>M05</v>
          </cell>
          <cell r="G103">
            <v>22</v>
          </cell>
          <cell r="H103">
            <v>14.4</v>
          </cell>
          <cell r="I103" t="str">
            <v>F</v>
          </cell>
          <cell r="J103" t="str">
            <v>NTCHEU</v>
          </cell>
          <cell r="K103">
            <v>8</v>
          </cell>
          <cell r="L103">
            <v>0</v>
          </cell>
          <cell r="W103">
            <v>81</v>
          </cell>
          <cell r="X103" t="str">
            <v>DS</v>
          </cell>
          <cell r="Y103">
            <v>150</v>
          </cell>
          <cell r="Z103" t="str">
            <v>SB</v>
          </cell>
          <cell r="AA103">
            <v>100</v>
          </cell>
          <cell r="AB103" t="str">
            <v>GR</v>
          </cell>
          <cell r="AC103">
            <v>8</v>
          </cell>
          <cell r="AD103" t="str">
            <v>VR</v>
          </cell>
          <cell r="AE103">
            <v>94</v>
          </cell>
          <cell r="AF103" t="str">
            <v>RC</v>
          </cell>
          <cell r="AG103" t="str">
            <v>ST</v>
          </cell>
          <cell r="AH103">
            <v>15</v>
          </cell>
          <cell r="AI103">
            <v>0</v>
          </cell>
          <cell r="AJ103">
            <v>0</v>
          </cell>
          <cell r="AK103">
            <v>0</v>
          </cell>
          <cell r="AL103">
            <v>0</v>
          </cell>
          <cell r="AM103">
            <v>1</v>
          </cell>
          <cell r="AN103">
            <v>0</v>
          </cell>
          <cell r="BO103" t="str">
            <v>RS 055</v>
          </cell>
          <cell r="BP103">
            <v>14.4</v>
          </cell>
          <cell r="BQ103">
            <v>6.7</v>
          </cell>
          <cell r="BR103" t="str">
            <v>F</v>
          </cell>
          <cell r="BS103" t="str">
            <v>S</v>
          </cell>
          <cell r="BT103">
            <v>0</v>
          </cell>
          <cell r="BU103" t="str">
            <v>ST</v>
          </cell>
          <cell r="BV103" t="str">
            <v/>
          </cell>
          <cell r="BW103">
            <v>1</v>
          </cell>
          <cell r="BX103">
            <v>10</v>
          </cell>
          <cell r="BY103" t="str">
            <v xml:space="preserve"> </v>
          </cell>
          <cell r="BZ103">
            <v>1</v>
          </cell>
          <cell r="CA103">
            <v>8</v>
          </cell>
          <cell r="CB103">
            <v>1.3540000000000001</v>
          </cell>
          <cell r="CC103">
            <v>3.9922750281976094</v>
          </cell>
          <cell r="CD103">
            <v>5</v>
          </cell>
          <cell r="CE103">
            <v>0</v>
          </cell>
          <cell r="CF103">
            <v>0</v>
          </cell>
          <cell r="CG103">
            <v>5</v>
          </cell>
          <cell r="CH103">
            <v>0</v>
          </cell>
          <cell r="CI103">
            <v>0</v>
          </cell>
          <cell r="CJ103">
            <v>0</v>
          </cell>
          <cell r="CK103">
            <v>0</v>
          </cell>
          <cell r="CL103">
            <v>0</v>
          </cell>
          <cell r="CM103">
            <v>0</v>
          </cell>
          <cell r="CN103">
            <v>0</v>
          </cell>
          <cell r="CO103">
            <v>0</v>
          </cell>
          <cell r="CP103">
            <v>0</v>
          </cell>
          <cell r="CQ103">
            <v>3.9922750281976094</v>
          </cell>
          <cell r="CR103">
            <v>0</v>
          </cell>
          <cell r="CS103">
            <v>1</v>
          </cell>
          <cell r="CT103">
            <v>0</v>
          </cell>
          <cell r="CU103">
            <v>0</v>
          </cell>
          <cell r="CV103">
            <v>4</v>
          </cell>
          <cell r="CW103">
            <v>4</v>
          </cell>
          <cell r="CX103" t="str">
            <v xml:space="preserve"> </v>
          </cell>
          <cell r="CY103">
            <v>1.2</v>
          </cell>
          <cell r="CZ103">
            <v>2</v>
          </cell>
          <cell r="DA103">
            <v>1.1000000000000001</v>
          </cell>
          <cell r="DB103">
            <v>100</v>
          </cell>
          <cell r="DC103">
            <v>47</v>
          </cell>
          <cell r="DD103">
            <v>26</v>
          </cell>
          <cell r="DE103">
            <v>8</v>
          </cell>
          <cell r="DF103">
            <v>12</v>
          </cell>
          <cell r="DG103">
            <v>2</v>
          </cell>
          <cell r="DH103">
            <v>1</v>
          </cell>
          <cell r="DI103">
            <v>5</v>
          </cell>
        </row>
        <row r="104">
          <cell r="A104" t="str">
            <v>RS 041</v>
          </cell>
          <cell r="B104">
            <v>41</v>
          </cell>
          <cell r="C104" t="str">
            <v>C</v>
          </cell>
          <cell r="D104" t="str">
            <v>T</v>
          </cell>
          <cell r="E104" t="str">
            <v>Kasinje - Sharpevale</v>
          </cell>
          <cell r="F104" t="str">
            <v>M05</v>
          </cell>
          <cell r="G104">
            <v>23</v>
          </cell>
          <cell r="H104">
            <v>10.5</v>
          </cell>
          <cell r="I104" t="str">
            <v>F</v>
          </cell>
          <cell r="J104" t="str">
            <v>NTCHEU</v>
          </cell>
          <cell r="K104">
            <v>8</v>
          </cell>
          <cell r="L104">
            <v>0</v>
          </cell>
          <cell r="W104">
            <v>81</v>
          </cell>
          <cell r="X104" t="str">
            <v>DS</v>
          </cell>
          <cell r="Y104">
            <v>150</v>
          </cell>
          <cell r="Z104" t="str">
            <v>SB</v>
          </cell>
          <cell r="AA104">
            <v>100</v>
          </cell>
          <cell r="AB104" t="str">
            <v>GR</v>
          </cell>
          <cell r="AC104">
            <v>8</v>
          </cell>
          <cell r="AD104" t="str">
            <v>VR</v>
          </cell>
          <cell r="AE104">
            <v>94</v>
          </cell>
          <cell r="AF104" t="str">
            <v>RC</v>
          </cell>
          <cell r="AG104" t="str">
            <v>ST</v>
          </cell>
          <cell r="AH104">
            <v>15</v>
          </cell>
          <cell r="AI104">
            <v>0</v>
          </cell>
          <cell r="AJ104">
            <v>0</v>
          </cell>
          <cell r="AK104">
            <v>0</v>
          </cell>
          <cell r="AL104">
            <v>0</v>
          </cell>
          <cell r="AM104">
            <v>1</v>
          </cell>
          <cell r="AN104">
            <v>0</v>
          </cell>
          <cell r="BO104" t="str">
            <v>RS 041</v>
          </cell>
          <cell r="BP104">
            <v>10.5</v>
          </cell>
          <cell r="BQ104">
            <v>6.7</v>
          </cell>
          <cell r="BR104" t="str">
            <v>F</v>
          </cell>
          <cell r="BS104" t="str">
            <v>S</v>
          </cell>
          <cell r="BT104">
            <v>0</v>
          </cell>
          <cell r="BU104" t="str">
            <v>ST</v>
          </cell>
          <cell r="BV104" t="str">
            <v/>
          </cell>
          <cell r="BW104">
            <v>1</v>
          </cell>
          <cell r="BX104">
            <v>10</v>
          </cell>
          <cell r="BY104" t="str">
            <v xml:space="preserve"> </v>
          </cell>
          <cell r="BZ104">
            <v>1</v>
          </cell>
          <cell r="CA104">
            <v>8</v>
          </cell>
          <cell r="CB104">
            <v>1.3540000000000001</v>
          </cell>
          <cell r="CC104">
            <v>3.6602325187357452</v>
          </cell>
          <cell r="CD104">
            <v>1</v>
          </cell>
          <cell r="CE104">
            <v>0</v>
          </cell>
          <cell r="CF104">
            <v>0</v>
          </cell>
          <cell r="CG104">
            <v>1</v>
          </cell>
          <cell r="CH104">
            <v>0</v>
          </cell>
          <cell r="CI104">
            <v>0.1</v>
          </cell>
          <cell r="CJ104">
            <v>2.9850746268656722E-4</v>
          </cell>
          <cell r="CK104">
            <v>2.9850746268656722E-4</v>
          </cell>
          <cell r="CL104">
            <v>0</v>
          </cell>
          <cell r="CM104">
            <v>1.1572904707233067E-4</v>
          </cell>
          <cell r="CN104">
            <v>1.1572904707233067E-4</v>
          </cell>
          <cell r="CO104">
            <v>0</v>
          </cell>
          <cell r="CP104">
            <v>0</v>
          </cell>
          <cell r="CQ104">
            <v>3.6603482477828173</v>
          </cell>
          <cell r="CR104">
            <v>0</v>
          </cell>
          <cell r="CS104">
            <v>1</v>
          </cell>
          <cell r="CT104">
            <v>0</v>
          </cell>
          <cell r="CU104">
            <v>0</v>
          </cell>
          <cell r="CV104">
            <v>4</v>
          </cell>
          <cell r="CW104">
            <v>4</v>
          </cell>
          <cell r="CX104" t="str">
            <v xml:space="preserve"> </v>
          </cell>
          <cell r="CY104">
            <v>1.2</v>
          </cell>
          <cell r="CZ104">
            <v>1.1000000000000001</v>
          </cell>
          <cell r="DA104">
            <v>1.2</v>
          </cell>
          <cell r="DB104">
            <v>110</v>
          </cell>
          <cell r="DC104">
            <v>52</v>
          </cell>
          <cell r="DD104">
            <v>29</v>
          </cell>
          <cell r="DE104">
            <v>9</v>
          </cell>
          <cell r="DF104">
            <v>13</v>
          </cell>
          <cell r="DG104">
            <v>3</v>
          </cell>
          <cell r="DH104">
            <v>2</v>
          </cell>
          <cell r="DI104">
            <v>6</v>
          </cell>
        </row>
        <row r="105">
          <cell r="A105" t="str">
            <v>RS 046</v>
          </cell>
          <cell r="B105">
            <v>46</v>
          </cell>
          <cell r="C105" t="str">
            <v>C</v>
          </cell>
          <cell r="D105" t="str">
            <v>T</v>
          </cell>
          <cell r="E105" t="str">
            <v>Sharpevale - Bilila</v>
          </cell>
          <cell r="F105" t="str">
            <v>M05</v>
          </cell>
          <cell r="G105">
            <v>24</v>
          </cell>
          <cell r="H105">
            <v>28.3</v>
          </cell>
          <cell r="I105" t="str">
            <v>R</v>
          </cell>
          <cell r="J105" t="str">
            <v>NTCHEU</v>
          </cell>
          <cell r="K105">
            <v>8</v>
          </cell>
          <cell r="L105">
            <v>0</v>
          </cell>
          <cell r="W105">
            <v>81</v>
          </cell>
          <cell r="X105" t="str">
            <v>DS</v>
          </cell>
          <cell r="Y105">
            <v>150</v>
          </cell>
          <cell r="Z105" t="str">
            <v>SB</v>
          </cell>
          <cell r="AA105">
            <v>100</v>
          </cell>
          <cell r="AB105" t="str">
            <v>GR</v>
          </cell>
          <cell r="AC105">
            <v>8</v>
          </cell>
          <cell r="AD105" t="str">
            <v>VR</v>
          </cell>
          <cell r="AE105">
            <v>94</v>
          </cell>
          <cell r="AF105" t="str">
            <v>RC</v>
          </cell>
          <cell r="AG105" t="str">
            <v>ST</v>
          </cell>
          <cell r="AH105">
            <v>15</v>
          </cell>
          <cell r="AI105">
            <v>0</v>
          </cell>
          <cell r="AJ105">
            <v>0</v>
          </cell>
          <cell r="AK105">
            <v>0</v>
          </cell>
          <cell r="AL105">
            <v>0</v>
          </cell>
          <cell r="AM105">
            <v>1</v>
          </cell>
          <cell r="AN105">
            <v>0</v>
          </cell>
          <cell r="BO105" t="str">
            <v>RS 046</v>
          </cell>
          <cell r="BP105">
            <v>28.3</v>
          </cell>
          <cell r="BQ105">
            <v>6.7</v>
          </cell>
          <cell r="BR105" t="str">
            <v>R</v>
          </cell>
          <cell r="BS105" t="str">
            <v>S</v>
          </cell>
          <cell r="BT105">
            <v>0</v>
          </cell>
          <cell r="BU105" t="str">
            <v>ST</v>
          </cell>
          <cell r="BV105" t="str">
            <v/>
          </cell>
          <cell r="BW105">
            <v>1</v>
          </cell>
          <cell r="BX105">
            <v>10</v>
          </cell>
          <cell r="BY105" t="str">
            <v xml:space="preserve"> </v>
          </cell>
          <cell r="BZ105">
            <v>1</v>
          </cell>
          <cell r="CA105">
            <v>8</v>
          </cell>
          <cell r="CB105">
            <v>1.3540000000000001</v>
          </cell>
          <cell r="CC105">
            <v>3.6</v>
          </cell>
          <cell r="CD105">
            <v>1</v>
          </cell>
          <cell r="CE105">
            <v>0</v>
          </cell>
          <cell r="CF105">
            <v>0</v>
          </cell>
          <cell r="CG105">
            <v>1</v>
          </cell>
          <cell r="CH105">
            <v>0</v>
          </cell>
          <cell r="CI105">
            <v>0</v>
          </cell>
          <cell r="CJ105">
            <v>0</v>
          </cell>
          <cell r="CK105">
            <v>0</v>
          </cell>
          <cell r="CL105">
            <v>0</v>
          </cell>
          <cell r="CM105">
            <v>0</v>
          </cell>
          <cell r="CN105">
            <v>0</v>
          </cell>
          <cell r="CO105">
            <v>0</v>
          </cell>
          <cell r="CP105">
            <v>0</v>
          </cell>
          <cell r="CQ105">
            <v>3.6</v>
          </cell>
          <cell r="CR105">
            <v>0</v>
          </cell>
          <cell r="CS105">
            <v>1</v>
          </cell>
          <cell r="CT105">
            <v>0</v>
          </cell>
          <cell r="CU105">
            <v>0</v>
          </cell>
          <cell r="CV105">
            <v>4</v>
          </cell>
          <cell r="CW105">
            <v>4</v>
          </cell>
          <cell r="CX105" t="str">
            <v xml:space="preserve"> </v>
          </cell>
          <cell r="CY105">
            <v>1.2</v>
          </cell>
          <cell r="CZ105">
            <v>1.2</v>
          </cell>
          <cell r="DA105">
            <v>1.2</v>
          </cell>
          <cell r="DB105">
            <v>110</v>
          </cell>
          <cell r="DC105">
            <v>52</v>
          </cell>
          <cell r="DD105">
            <v>29</v>
          </cell>
          <cell r="DE105">
            <v>9</v>
          </cell>
          <cell r="DF105">
            <v>13</v>
          </cell>
          <cell r="DG105">
            <v>3</v>
          </cell>
          <cell r="DH105">
            <v>2</v>
          </cell>
          <cell r="DI105">
            <v>6</v>
          </cell>
        </row>
        <row r="106">
          <cell r="A106" t="str">
            <v>RS 065</v>
          </cell>
          <cell r="B106">
            <v>65</v>
          </cell>
          <cell r="C106" t="str">
            <v>C</v>
          </cell>
          <cell r="D106" t="str">
            <v>T</v>
          </cell>
          <cell r="E106" t="str">
            <v>Bilila - Linengwe River</v>
          </cell>
          <cell r="F106" t="str">
            <v>M05</v>
          </cell>
          <cell r="G106">
            <v>25</v>
          </cell>
          <cell r="H106">
            <v>5.2</v>
          </cell>
          <cell r="I106" t="str">
            <v>F</v>
          </cell>
          <cell r="J106" t="str">
            <v>NTCHEU</v>
          </cell>
          <cell r="K106">
            <v>8</v>
          </cell>
          <cell r="L106">
            <v>0</v>
          </cell>
          <cell r="W106">
            <v>81</v>
          </cell>
          <cell r="X106" t="str">
            <v>DS</v>
          </cell>
          <cell r="Y106">
            <v>150</v>
          </cell>
          <cell r="Z106" t="str">
            <v>SB</v>
          </cell>
          <cell r="AA106">
            <v>100</v>
          </cell>
          <cell r="AB106" t="str">
            <v>GR</v>
          </cell>
          <cell r="AC106">
            <v>8</v>
          </cell>
          <cell r="AD106" t="str">
            <v>VR</v>
          </cell>
          <cell r="AE106">
            <v>94</v>
          </cell>
          <cell r="AF106" t="str">
            <v>RC</v>
          </cell>
          <cell r="AG106" t="str">
            <v>ST</v>
          </cell>
          <cell r="AH106">
            <v>15</v>
          </cell>
          <cell r="AI106">
            <v>0</v>
          </cell>
          <cell r="AJ106">
            <v>0</v>
          </cell>
          <cell r="AK106">
            <v>0</v>
          </cell>
          <cell r="AL106">
            <v>0</v>
          </cell>
          <cell r="AM106">
            <v>1</v>
          </cell>
          <cell r="AN106">
            <v>0</v>
          </cell>
          <cell r="BO106" t="str">
            <v>RS 065</v>
          </cell>
          <cell r="BP106">
            <v>5.2</v>
          </cell>
          <cell r="BQ106">
            <v>6.7</v>
          </cell>
          <cell r="BR106" t="str">
            <v>F</v>
          </cell>
          <cell r="BS106" t="str">
            <v>S</v>
          </cell>
          <cell r="BT106">
            <v>0</v>
          </cell>
          <cell r="BU106" t="str">
            <v>ST</v>
          </cell>
          <cell r="BV106" t="str">
            <v/>
          </cell>
          <cell r="BW106">
            <v>1</v>
          </cell>
          <cell r="BX106">
            <v>10</v>
          </cell>
          <cell r="BY106" t="str">
            <v xml:space="preserve"> </v>
          </cell>
          <cell r="BZ106">
            <v>1</v>
          </cell>
          <cell r="CA106">
            <v>8</v>
          </cell>
          <cell r="CB106">
            <v>1.3540000000000001</v>
          </cell>
          <cell r="CC106">
            <v>3.6077724340175958</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3.6077724340175958</v>
          </cell>
          <cell r="CR106">
            <v>0</v>
          </cell>
          <cell r="CS106">
            <v>1</v>
          </cell>
          <cell r="CT106">
            <v>0</v>
          </cell>
          <cell r="CU106">
            <v>0</v>
          </cell>
          <cell r="CV106">
            <v>4</v>
          </cell>
          <cell r="CW106">
            <v>4</v>
          </cell>
          <cell r="CX106" t="str">
            <v xml:space="preserve"> </v>
          </cell>
          <cell r="CY106">
            <v>1.2</v>
          </cell>
          <cell r="CZ106">
            <v>1.2</v>
          </cell>
          <cell r="DA106">
            <v>1.2</v>
          </cell>
          <cell r="DB106">
            <v>120</v>
          </cell>
          <cell r="DC106">
            <v>57</v>
          </cell>
          <cell r="DD106">
            <v>32</v>
          </cell>
          <cell r="DE106">
            <v>9</v>
          </cell>
          <cell r="DF106">
            <v>14</v>
          </cell>
          <cell r="DG106">
            <v>3</v>
          </cell>
          <cell r="DH106">
            <v>2</v>
          </cell>
          <cell r="DI106">
            <v>6</v>
          </cell>
        </row>
        <row r="107">
          <cell r="A107" t="str">
            <v>RS 056</v>
          </cell>
          <cell r="B107">
            <v>56</v>
          </cell>
          <cell r="C107" t="str">
            <v>C</v>
          </cell>
          <cell r="D107" t="str">
            <v>T</v>
          </cell>
          <cell r="E107" t="str">
            <v>Linengwe River - Balaka Market (junction M1)</v>
          </cell>
          <cell r="F107" t="str">
            <v>M05</v>
          </cell>
          <cell r="G107">
            <v>26</v>
          </cell>
          <cell r="H107">
            <v>7.4</v>
          </cell>
          <cell r="I107" t="str">
            <v>F</v>
          </cell>
          <cell r="J107" t="str">
            <v>NTCHEU</v>
          </cell>
          <cell r="K107">
            <v>8</v>
          </cell>
          <cell r="L107">
            <v>0</v>
          </cell>
          <cell r="W107">
            <v>81</v>
          </cell>
          <cell r="X107" t="str">
            <v>DS</v>
          </cell>
          <cell r="Y107">
            <v>150</v>
          </cell>
          <cell r="Z107" t="str">
            <v>SB</v>
          </cell>
          <cell r="AA107">
            <v>100</v>
          </cell>
          <cell r="AB107" t="str">
            <v>GR</v>
          </cell>
          <cell r="AC107">
            <v>8</v>
          </cell>
          <cell r="AD107" t="str">
            <v>VR</v>
          </cell>
          <cell r="AE107">
            <v>94</v>
          </cell>
          <cell r="AF107" t="str">
            <v>RC</v>
          </cell>
          <cell r="AG107" t="str">
            <v>ST</v>
          </cell>
          <cell r="AH107">
            <v>15</v>
          </cell>
          <cell r="AI107">
            <v>0</v>
          </cell>
          <cell r="AJ107">
            <v>0</v>
          </cell>
          <cell r="AK107">
            <v>0</v>
          </cell>
          <cell r="AL107">
            <v>0</v>
          </cell>
          <cell r="AM107">
            <v>1</v>
          </cell>
          <cell r="AN107">
            <v>0</v>
          </cell>
          <cell r="BO107" t="str">
            <v>RS 056</v>
          </cell>
          <cell r="BP107">
            <v>7.4</v>
          </cell>
          <cell r="BQ107">
            <v>6.7</v>
          </cell>
          <cell r="BR107" t="str">
            <v>F</v>
          </cell>
          <cell r="BS107" t="str">
            <v>S</v>
          </cell>
          <cell r="BT107">
            <v>0</v>
          </cell>
          <cell r="BU107" t="str">
            <v>ST</v>
          </cell>
          <cell r="BV107" t="str">
            <v/>
          </cell>
          <cell r="BW107">
            <v>1</v>
          </cell>
          <cell r="BX107">
            <v>10</v>
          </cell>
          <cell r="BY107" t="str">
            <v xml:space="preserve"> </v>
          </cell>
          <cell r="BZ107">
            <v>1</v>
          </cell>
          <cell r="CA107">
            <v>8</v>
          </cell>
          <cell r="CB107">
            <v>1.3540000000000001</v>
          </cell>
          <cell r="CC107">
            <v>4.129522189638319</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4.129522189638319</v>
          </cell>
          <cell r="CR107">
            <v>0</v>
          </cell>
          <cell r="CS107">
            <v>1</v>
          </cell>
          <cell r="CT107">
            <v>0</v>
          </cell>
          <cell r="CU107">
            <v>0</v>
          </cell>
          <cell r="CV107">
            <v>4</v>
          </cell>
          <cell r="CW107">
            <v>4</v>
          </cell>
          <cell r="CX107" t="str">
            <v xml:space="preserve"> </v>
          </cell>
          <cell r="CY107">
            <v>1.2</v>
          </cell>
          <cell r="CZ107">
            <v>1.2</v>
          </cell>
          <cell r="DA107">
            <v>1.2</v>
          </cell>
          <cell r="DB107">
            <v>120</v>
          </cell>
          <cell r="DC107">
            <v>57</v>
          </cell>
          <cell r="DD107">
            <v>32</v>
          </cell>
          <cell r="DE107">
            <v>9</v>
          </cell>
          <cell r="DF107">
            <v>14</v>
          </cell>
          <cell r="DG107">
            <v>3</v>
          </cell>
          <cell r="DH107">
            <v>2</v>
          </cell>
          <cell r="DI107">
            <v>6</v>
          </cell>
        </row>
        <row r="108">
          <cell r="A108" t="str">
            <v>RS 135</v>
          </cell>
          <cell r="B108">
            <v>135</v>
          </cell>
          <cell r="C108" t="str">
            <v>S</v>
          </cell>
          <cell r="D108" t="str">
            <v>T</v>
          </cell>
          <cell r="E108" t="str">
            <v>Zobwe - Mwanza</v>
          </cell>
          <cell r="F108" t="str">
            <v>M06</v>
          </cell>
          <cell r="G108">
            <v>1</v>
          </cell>
          <cell r="H108">
            <v>11.1</v>
          </cell>
          <cell r="I108" t="str">
            <v>H</v>
          </cell>
          <cell r="J108" t="str">
            <v>MWANZA</v>
          </cell>
          <cell r="K108">
            <v>9</v>
          </cell>
          <cell r="L108">
            <v>0</v>
          </cell>
          <cell r="W108">
            <v>87</v>
          </cell>
          <cell r="X108" t="str">
            <v>DS</v>
          </cell>
          <cell r="Y108">
            <v>200</v>
          </cell>
          <cell r="Z108" t="str">
            <v>SB</v>
          </cell>
          <cell r="AA108">
            <v>150</v>
          </cell>
          <cell r="AB108" t="str">
            <v>SB</v>
          </cell>
          <cell r="AC108">
            <v>17</v>
          </cell>
          <cell r="AD108" t="str">
            <v>VR</v>
          </cell>
          <cell r="AE108">
            <v>0</v>
          </cell>
          <cell r="AF108">
            <v>0</v>
          </cell>
          <cell r="AG108">
            <v>0</v>
          </cell>
          <cell r="AH108">
            <v>0</v>
          </cell>
          <cell r="AI108">
            <v>0</v>
          </cell>
          <cell r="AJ108">
            <v>0</v>
          </cell>
          <cell r="AK108">
            <v>0</v>
          </cell>
          <cell r="AL108">
            <v>0</v>
          </cell>
          <cell r="AM108">
            <v>1</v>
          </cell>
          <cell r="AN108" t="str">
            <v>never resealed</v>
          </cell>
          <cell r="BO108" t="str">
            <v>RS 135</v>
          </cell>
          <cell r="BP108">
            <v>11.1</v>
          </cell>
          <cell r="BQ108">
            <v>6</v>
          </cell>
          <cell r="BR108" t="str">
            <v>H</v>
          </cell>
          <cell r="BS108" t="str">
            <v>C</v>
          </cell>
          <cell r="BT108">
            <v>0</v>
          </cell>
          <cell r="BU108" t="str">
            <v>DS</v>
          </cell>
          <cell r="BV108" t="str">
            <v/>
          </cell>
          <cell r="BW108">
            <v>1</v>
          </cell>
          <cell r="BX108">
            <v>15</v>
          </cell>
          <cell r="BY108" t="str">
            <v xml:space="preserve"> </v>
          </cell>
          <cell r="BZ108">
            <v>1</v>
          </cell>
          <cell r="CA108">
            <v>17</v>
          </cell>
          <cell r="CB108">
            <v>1.677</v>
          </cell>
          <cell r="CC108">
            <v>3.3421592375366567</v>
          </cell>
          <cell r="CD108">
            <v>70</v>
          </cell>
          <cell r="CE108">
            <v>35</v>
          </cell>
          <cell r="CF108">
            <v>20</v>
          </cell>
          <cell r="CG108">
            <v>50</v>
          </cell>
          <cell r="CH108">
            <v>15</v>
          </cell>
          <cell r="CI108">
            <v>4.2</v>
          </cell>
          <cell r="CJ108">
            <v>1.4000000000000002E-2</v>
          </cell>
          <cell r="CK108">
            <v>10</v>
          </cell>
          <cell r="CL108">
            <v>20</v>
          </cell>
          <cell r="CM108">
            <v>0.2375953846153846</v>
          </cell>
          <cell r="CN108">
            <v>0.2375953846153846</v>
          </cell>
          <cell r="CO108">
            <v>0</v>
          </cell>
          <cell r="CP108">
            <v>0</v>
          </cell>
          <cell r="CQ108">
            <v>3.5797546221520413</v>
          </cell>
          <cell r="CR108">
            <v>10</v>
          </cell>
          <cell r="CS108">
            <v>1</v>
          </cell>
          <cell r="CT108">
            <v>0</v>
          </cell>
          <cell r="CU108">
            <v>0</v>
          </cell>
          <cell r="CV108">
            <v>11</v>
          </cell>
          <cell r="CW108">
            <v>11</v>
          </cell>
          <cell r="CX108" t="str">
            <v xml:space="preserve"> </v>
          </cell>
          <cell r="CY108">
            <v>2</v>
          </cell>
          <cell r="CZ108">
            <v>2.5</v>
          </cell>
          <cell r="DA108">
            <v>1.1000000000000001</v>
          </cell>
          <cell r="DB108">
            <v>200</v>
          </cell>
          <cell r="DC108">
            <v>94</v>
          </cell>
          <cell r="DD108">
            <v>52</v>
          </cell>
          <cell r="DE108">
            <v>15</v>
          </cell>
          <cell r="DF108">
            <v>23</v>
          </cell>
          <cell r="DG108">
            <v>4</v>
          </cell>
          <cell r="DH108">
            <v>2</v>
          </cell>
          <cell r="DI108">
            <v>10</v>
          </cell>
        </row>
        <row r="109">
          <cell r="A109" t="str">
            <v>RS 134</v>
          </cell>
          <cell r="B109">
            <v>134</v>
          </cell>
          <cell r="C109" t="str">
            <v>S</v>
          </cell>
          <cell r="D109" t="str">
            <v>T</v>
          </cell>
          <cell r="E109" t="str">
            <v>Mwanza - Moffati</v>
          </cell>
          <cell r="F109" t="str">
            <v>M06</v>
          </cell>
          <cell r="G109">
            <v>2</v>
          </cell>
          <cell r="H109">
            <v>6</v>
          </cell>
          <cell r="I109" t="str">
            <v>H</v>
          </cell>
          <cell r="J109" t="str">
            <v>MWANZA</v>
          </cell>
          <cell r="K109">
            <v>9</v>
          </cell>
          <cell r="L109">
            <v>0</v>
          </cell>
          <cell r="W109">
            <v>87</v>
          </cell>
          <cell r="X109" t="str">
            <v>DS</v>
          </cell>
          <cell r="Y109">
            <v>200</v>
          </cell>
          <cell r="Z109" t="str">
            <v>SB</v>
          </cell>
          <cell r="AA109">
            <v>150</v>
          </cell>
          <cell r="AB109" t="str">
            <v>SB</v>
          </cell>
          <cell r="AC109">
            <v>17</v>
          </cell>
          <cell r="AD109" t="str">
            <v>VR</v>
          </cell>
          <cell r="AE109">
            <v>0</v>
          </cell>
          <cell r="AF109">
            <v>0</v>
          </cell>
          <cell r="AG109">
            <v>0</v>
          </cell>
          <cell r="AH109">
            <v>0</v>
          </cell>
          <cell r="AI109">
            <v>0</v>
          </cell>
          <cell r="AJ109">
            <v>0</v>
          </cell>
          <cell r="AK109">
            <v>0</v>
          </cell>
          <cell r="AL109">
            <v>0</v>
          </cell>
          <cell r="AM109">
            <v>1</v>
          </cell>
          <cell r="AN109" t="str">
            <v>never resealed</v>
          </cell>
          <cell r="BO109" t="str">
            <v>RS 134</v>
          </cell>
          <cell r="BP109">
            <v>6</v>
          </cell>
          <cell r="BQ109">
            <v>6</v>
          </cell>
          <cell r="BR109" t="str">
            <v>H</v>
          </cell>
          <cell r="BS109" t="str">
            <v>C</v>
          </cell>
          <cell r="BT109">
            <v>0</v>
          </cell>
          <cell r="BU109" t="str">
            <v>DS</v>
          </cell>
          <cell r="BV109" t="str">
            <v/>
          </cell>
          <cell r="BW109">
            <v>1</v>
          </cell>
          <cell r="BX109">
            <v>15</v>
          </cell>
          <cell r="BY109" t="str">
            <v xml:space="preserve"> </v>
          </cell>
          <cell r="BZ109">
            <v>1</v>
          </cell>
          <cell r="CA109">
            <v>17</v>
          </cell>
          <cell r="CB109">
            <v>1.677</v>
          </cell>
          <cell r="CC109">
            <v>3.1339210166177911</v>
          </cell>
          <cell r="CD109">
            <v>0</v>
          </cell>
          <cell r="CE109">
            <v>0</v>
          </cell>
          <cell r="CF109">
            <v>0</v>
          </cell>
          <cell r="CG109">
            <v>0</v>
          </cell>
          <cell r="CH109">
            <v>0</v>
          </cell>
          <cell r="CI109">
            <v>0.5</v>
          </cell>
          <cell r="CJ109">
            <v>1.6666666666666668E-3</v>
          </cell>
          <cell r="CK109">
            <v>1.6666666666666668E-3</v>
          </cell>
          <cell r="CL109">
            <v>0</v>
          </cell>
          <cell r="CM109">
            <v>6.4615384615384621E-4</v>
          </cell>
          <cell r="CN109">
            <v>6.4615384615384621E-4</v>
          </cell>
          <cell r="CO109">
            <v>0</v>
          </cell>
          <cell r="CP109">
            <v>0</v>
          </cell>
          <cell r="CQ109">
            <v>3.1345671704639448</v>
          </cell>
          <cell r="CR109">
            <v>0</v>
          </cell>
          <cell r="CS109">
            <v>1</v>
          </cell>
          <cell r="CT109">
            <v>0</v>
          </cell>
          <cell r="CU109">
            <v>0</v>
          </cell>
          <cell r="CV109">
            <v>11</v>
          </cell>
          <cell r="CW109">
            <v>11</v>
          </cell>
          <cell r="CX109" t="str">
            <v xml:space="preserve"> </v>
          </cell>
          <cell r="CY109">
            <v>1.2</v>
          </cell>
          <cell r="CZ109">
            <v>1.5</v>
          </cell>
          <cell r="DA109">
            <v>1.1000000000000001</v>
          </cell>
          <cell r="DB109">
            <v>200</v>
          </cell>
          <cell r="DC109">
            <v>94</v>
          </cell>
          <cell r="DD109">
            <v>52</v>
          </cell>
          <cell r="DE109">
            <v>15</v>
          </cell>
          <cell r="DF109">
            <v>23</v>
          </cell>
          <cell r="DG109">
            <v>4</v>
          </cell>
          <cell r="DH109">
            <v>2</v>
          </cell>
          <cell r="DI109">
            <v>10</v>
          </cell>
        </row>
        <row r="110">
          <cell r="A110" t="str">
            <v>RS 133</v>
          </cell>
          <cell r="B110">
            <v>133</v>
          </cell>
          <cell r="C110" t="str">
            <v>S</v>
          </cell>
          <cell r="D110" t="str">
            <v>T</v>
          </cell>
          <cell r="E110" t="str">
            <v>Moffati - Zaka</v>
          </cell>
          <cell r="F110" t="str">
            <v>M06</v>
          </cell>
          <cell r="G110">
            <v>3</v>
          </cell>
          <cell r="H110">
            <v>9.3000000000000007</v>
          </cell>
          <cell r="I110" t="str">
            <v>R</v>
          </cell>
          <cell r="J110" t="str">
            <v>MWANZA</v>
          </cell>
          <cell r="K110">
            <v>9</v>
          </cell>
          <cell r="L110">
            <v>0</v>
          </cell>
          <cell r="W110">
            <v>87</v>
          </cell>
          <cell r="X110" t="str">
            <v>DS</v>
          </cell>
          <cell r="Y110">
            <v>200</v>
          </cell>
          <cell r="Z110" t="str">
            <v>SB</v>
          </cell>
          <cell r="AA110">
            <v>150</v>
          </cell>
          <cell r="AB110" t="str">
            <v>SB</v>
          </cell>
          <cell r="AC110">
            <v>17</v>
          </cell>
          <cell r="AD110" t="str">
            <v>VR</v>
          </cell>
          <cell r="AE110">
            <v>0</v>
          </cell>
          <cell r="AF110">
            <v>0</v>
          </cell>
          <cell r="AG110">
            <v>0</v>
          </cell>
          <cell r="AH110">
            <v>0</v>
          </cell>
          <cell r="AI110">
            <v>0</v>
          </cell>
          <cell r="AJ110">
            <v>0</v>
          </cell>
          <cell r="AK110">
            <v>0</v>
          </cell>
          <cell r="AL110">
            <v>0</v>
          </cell>
          <cell r="AM110">
            <v>1</v>
          </cell>
          <cell r="AN110" t="str">
            <v>never resealed</v>
          </cell>
          <cell r="BO110" t="str">
            <v>RS 133</v>
          </cell>
          <cell r="BP110">
            <v>9.3000000000000007</v>
          </cell>
          <cell r="BQ110">
            <v>6</v>
          </cell>
          <cell r="BR110" t="str">
            <v>R</v>
          </cell>
          <cell r="BS110" t="str">
            <v>C</v>
          </cell>
          <cell r="BT110">
            <v>0</v>
          </cell>
          <cell r="BU110" t="str">
            <v>DS</v>
          </cell>
          <cell r="BV110" t="str">
            <v/>
          </cell>
          <cell r="BW110">
            <v>1</v>
          </cell>
          <cell r="BX110">
            <v>15</v>
          </cell>
          <cell r="BY110" t="str">
            <v xml:space="preserve"> </v>
          </cell>
          <cell r="BZ110">
            <v>1</v>
          </cell>
          <cell r="CA110">
            <v>17</v>
          </cell>
          <cell r="CB110">
            <v>1.677</v>
          </cell>
          <cell r="CC110">
            <v>3.3008809384164226</v>
          </cell>
          <cell r="CD110">
            <v>1</v>
          </cell>
          <cell r="CE110">
            <v>0</v>
          </cell>
          <cell r="CF110">
            <v>0</v>
          </cell>
          <cell r="CG110">
            <v>1</v>
          </cell>
          <cell r="CH110">
            <v>0</v>
          </cell>
          <cell r="CI110">
            <v>0.2</v>
          </cell>
          <cell r="CJ110">
            <v>6.6666666666666686E-4</v>
          </cell>
          <cell r="CK110">
            <v>6.6666666666666686E-4</v>
          </cell>
          <cell r="CL110">
            <v>0</v>
          </cell>
          <cell r="CM110">
            <v>2.5846153846153852E-4</v>
          </cell>
          <cell r="CN110">
            <v>2.5846153846153852E-4</v>
          </cell>
          <cell r="CO110">
            <v>0</v>
          </cell>
          <cell r="CP110">
            <v>0</v>
          </cell>
          <cell r="CQ110">
            <v>3.3011393999548839</v>
          </cell>
          <cell r="CR110">
            <v>1</v>
          </cell>
          <cell r="CS110">
            <v>1</v>
          </cell>
          <cell r="CT110">
            <v>0</v>
          </cell>
          <cell r="CU110">
            <v>0</v>
          </cell>
          <cell r="CV110">
            <v>11</v>
          </cell>
          <cell r="CW110">
            <v>11</v>
          </cell>
          <cell r="CX110" t="str">
            <v xml:space="preserve"> </v>
          </cell>
          <cell r="CY110">
            <v>1.2</v>
          </cell>
          <cell r="CZ110">
            <v>1.2</v>
          </cell>
          <cell r="DA110">
            <v>1.3</v>
          </cell>
          <cell r="DB110">
            <v>400</v>
          </cell>
          <cell r="DC110">
            <v>188</v>
          </cell>
          <cell r="DD110">
            <v>104</v>
          </cell>
          <cell r="DE110">
            <v>30</v>
          </cell>
          <cell r="DF110">
            <v>46</v>
          </cell>
          <cell r="DG110">
            <v>8</v>
          </cell>
          <cell r="DH110">
            <v>4</v>
          </cell>
          <cell r="DI110">
            <v>20</v>
          </cell>
        </row>
        <row r="111">
          <cell r="A111" t="str">
            <v>RS 136</v>
          </cell>
          <cell r="B111">
            <v>136</v>
          </cell>
          <cell r="C111" t="str">
            <v>S</v>
          </cell>
          <cell r="D111" t="str">
            <v>T</v>
          </cell>
          <cell r="E111" t="str">
            <v>Zaka - Lisungwi River</v>
          </cell>
          <cell r="F111" t="str">
            <v>M06</v>
          </cell>
          <cell r="G111">
            <v>4</v>
          </cell>
          <cell r="H111">
            <v>13.2</v>
          </cell>
          <cell r="I111" t="str">
            <v>R</v>
          </cell>
          <cell r="J111" t="str">
            <v>MWANZA</v>
          </cell>
          <cell r="K111">
            <v>9</v>
          </cell>
          <cell r="L111">
            <v>0</v>
          </cell>
          <cell r="W111">
            <v>87</v>
          </cell>
          <cell r="X111" t="str">
            <v>DS</v>
          </cell>
          <cell r="Y111">
            <v>200</v>
          </cell>
          <cell r="Z111" t="str">
            <v>SB</v>
          </cell>
          <cell r="AA111">
            <v>150</v>
          </cell>
          <cell r="AB111" t="str">
            <v>SB</v>
          </cell>
          <cell r="AC111">
            <v>17</v>
          </cell>
          <cell r="AD111" t="str">
            <v>VR</v>
          </cell>
          <cell r="AE111">
            <v>0</v>
          </cell>
          <cell r="AF111">
            <v>0</v>
          </cell>
          <cell r="AG111">
            <v>0</v>
          </cell>
          <cell r="AH111">
            <v>0</v>
          </cell>
          <cell r="AI111">
            <v>0</v>
          </cell>
          <cell r="AJ111">
            <v>0</v>
          </cell>
          <cell r="AK111">
            <v>0</v>
          </cell>
          <cell r="AL111">
            <v>0</v>
          </cell>
          <cell r="AM111">
            <v>1</v>
          </cell>
          <cell r="AN111" t="str">
            <v>never resealed</v>
          </cell>
          <cell r="BO111" t="str">
            <v>RS 136</v>
          </cell>
          <cell r="BP111">
            <v>13.2</v>
          </cell>
          <cell r="BQ111">
            <v>6</v>
          </cell>
          <cell r="BR111" t="str">
            <v>R</v>
          </cell>
          <cell r="BS111" t="str">
            <v>C</v>
          </cell>
          <cell r="BT111">
            <v>0</v>
          </cell>
          <cell r="BU111" t="str">
            <v>DS</v>
          </cell>
          <cell r="BV111" t="str">
            <v/>
          </cell>
          <cell r="BW111">
            <v>1</v>
          </cell>
          <cell r="BX111">
            <v>15</v>
          </cell>
          <cell r="BY111" t="str">
            <v xml:space="preserve"> </v>
          </cell>
          <cell r="BZ111">
            <v>1</v>
          </cell>
          <cell r="CA111">
            <v>17</v>
          </cell>
          <cell r="CB111">
            <v>1.677</v>
          </cell>
          <cell r="CC111">
            <v>3.1440294321514268</v>
          </cell>
          <cell r="CD111">
            <v>0</v>
          </cell>
          <cell r="CE111">
            <v>0</v>
          </cell>
          <cell r="CF111">
            <v>0</v>
          </cell>
          <cell r="CG111">
            <v>0</v>
          </cell>
          <cell r="CH111">
            <v>0</v>
          </cell>
          <cell r="CI111">
            <v>0.3</v>
          </cell>
          <cell r="CJ111">
            <v>1E-3</v>
          </cell>
          <cell r="CK111">
            <v>1E-3</v>
          </cell>
          <cell r="CL111">
            <v>0</v>
          </cell>
          <cell r="CM111">
            <v>3.876923076923077E-4</v>
          </cell>
          <cell r="CN111">
            <v>3.876923076923077E-4</v>
          </cell>
          <cell r="CO111">
            <v>0</v>
          </cell>
          <cell r="CP111">
            <v>0</v>
          </cell>
          <cell r="CQ111">
            <v>3.1444171244591193</v>
          </cell>
          <cell r="CR111">
            <v>0</v>
          </cell>
          <cell r="CS111">
            <v>1</v>
          </cell>
          <cell r="CT111">
            <v>0</v>
          </cell>
          <cell r="CU111">
            <v>0</v>
          </cell>
          <cell r="CV111">
            <v>11</v>
          </cell>
          <cell r="CW111">
            <v>11</v>
          </cell>
          <cell r="CX111" t="str">
            <v xml:space="preserve"> </v>
          </cell>
          <cell r="CY111">
            <v>1.2</v>
          </cell>
          <cell r="CZ111">
            <v>1.2</v>
          </cell>
          <cell r="DA111">
            <v>1.2</v>
          </cell>
          <cell r="DB111">
            <v>400</v>
          </cell>
          <cell r="DC111">
            <v>188</v>
          </cell>
          <cell r="DD111">
            <v>104</v>
          </cell>
          <cell r="DE111">
            <v>30</v>
          </cell>
          <cell r="DF111">
            <v>46</v>
          </cell>
          <cell r="DG111">
            <v>8</v>
          </cell>
          <cell r="DH111">
            <v>4</v>
          </cell>
          <cell r="DI111">
            <v>20</v>
          </cell>
        </row>
        <row r="112">
          <cell r="A112" t="str">
            <v>RS 132</v>
          </cell>
          <cell r="B112">
            <v>132</v>
          </cell>
          <cell r="C112" t="str">
            <v>S</v>
          </cell>
          <cell r="D112" t="str">
            <v>T</v>
          </cell>
          <cell r="E112" t="str">
            <v>Ndeka - Nachimbeya Rapids</v>
          </cell>
          <cell r="F112" t="str">
            <v>M06</v>
          </cell>
          <cell r="G112">
            <v>5</v>
          </cell>
          <cell r="H112">
            <v>9.1999999999999993</v>
          </cell>
          <cell r="I112" t="str">
            <v>F</v>
          </cell>
          <cell r="J112" t="str">
            <v>BLANTYRE</v>
          </cell>
          <cell r="K112">
            <v>9</v>
          </cell>
          <cell r="L112">
            <v>0</v>
          </cell>
          <cell r="W112">
            <v>89</v>
          </cell>
          <cell r="X112" t="str">
            <v>DS</v>
          </cell>
          <cell r="Y112">
            <v>150</v>
          </cell>
          <cell r="Z112" t="str">
            <v>SB</v>
          </cell>
          <cell r="AA112">
            <v>100</v>
          </cell>
          <cell r="AB112" t="str">
            <v>GR</v>
          </cell>
          <cell r="AC112">
            <v>12</v>
          </cell>
          <cell r="AD112" t="str">
            <v>VR</v>
          </cell>
          <cell r="AE112">
            <v>0</v>
          </cell>
          <cell r="AF112">
            <v>0</v>
          </cell>
          <cell r="AG112">
            <v>0</v>
          </cell>
          <cell r="AH112">
            <v>0</v>
          </cell>
          <cell r="AI112">
            <v>0</v>
          </cell>
          <cell r="AJ112">
            <v>0</v>
          </cell>
          <cell r="AK112">
            <v>0</v>
          </cell>
          <cell r="AL112">
            <v>0</v>
          </cell>
          <cell r="AM112">
            <v>1</v>
          </cell>
          <cell r="AN112" t="str">
            <v>never resealed</v>
          </cell>
          <cell r="BO112" t="str">
            <v>RS 132</v>
          </cell>
          <cell r="BP112">
            <v>9.1999999999999993</v>
          </cell>
          <cell r="BQ112">
            <v>6</v>
          </cell>
          <cell r="BR112" t="str">
            <v>F</v>
          </cell>
          <cell r="BS112" t="str">
            <v>C</v>
          </cell>
          <cell r="BT112">
            <v>0</v>
          </cell>
          <cell r="BU112" t="str">
            <v>DS</v>
          </cell>
          <cell r="BV112" t="str">
            <v/>
          </cell>
          <cell r="BW112">
            <v>1</v>
          </cell>
          <cell r="BX112">
            <v>15</v>
          </cell>
          <cell r="BY112" t="str">
            <v xml:space="preserve"> </v>
          </cell>
          <cell r="BZ112">
            <v>1</v>
          </cell>
          <cell r="CA112">
            <v>12</v>
          </cell>
          <cell r="CB112">
            <v>1.177</v>
          </cell>
          <cell r="CC112">
            <v>3.385588545799552</v>
          </cell>
          <cell r="CD112">
            <v>0</v>
          </cell>
          <cell r="CE112">
            <v>0</v>
          </cell>
          <cell r="CF112">
            <v>0</v>
          </cell>
          <cell r="CG112">
            <v>0</v>
          </cell>
          <cell r="CH112">
            <v>0</v>
          </cell>
          <cell r="CI112">
            <v>0.2</v>
          </cell>
          <cell r="CJ112">
            <v>6.6666666666666686E-4</v>
          </cell>
          <cell r="CK112">
            <v>6.6666666666666686E-4</v>
          </cell>
          <cell r="CL112">
            <v>0</v>
          </cell>
          <cell r="CM112">
            <v>2.5846153846153852E-4</v>
          </cell>
          <cell r="CN112">
            <v>2.5846153846153852E-4</v>
          </cell>
          <cell r="CO112">
            <v>0</v>
          </cell>
          <cell r="CP112">
            <v>0</v>
          </cell>
          <cell r="CQ112">
            <v>3.3858470073380134</v>
          </cell>
          <cell r="CR112">
            <v>0</v>
          </cell>
          <cell r="CS112">
            <v>1</v>
          </cell>
          <cell r="CT112">
            <v>0</v>
          </cell>
          <cell r="CU112">
            <v>0</v>
          </cell>
          <cell r="CV112">
            <v>9</v>
          </cell>
          <cell r="CW112">
            <v>9</v>
          </cell>
          <cell r="CX112" t="str">
            <v xml:space="preserve"> </v>
          </cell>
          <cell r="CY112">
            <v>1.2</v>
          </cell>
          <cell r="CZ112">
            <v>1.2</v>
          </cell>
          <cell r="DA112">
            <v>1.2</v>
          </cell>
          <cell r="DB112">
            <v>430</v>
          </cell>
          <cell r="DC112">
            <v>203</v>
          </cell>
          <cell r="DD112">
            <v>112</v>
          </cell>
          <cell r="DE112">
            <v>33</v>
          </cell>
          <cell r="DF112">
            <v>50</v>
          </cell>
          <cell r="DG112">
            <v>9</v>
          </cell>
          <cell r="DH112">
            <v>5</v>
          </cell>
          <cell r="DI112">
            <v>22</v>
          </cell>
        </row>
        <row r="113">
          <cell r="A113" t="str">
            <v>RS 140</v>
          </cell>
          <cell r="B113">
            <v>140</v>
          </cell>
          <cell r="C113" t="str">
            <v>S</v>
          </cell>
          <cell r="D113" t="str">
            <v>T</v>
          </cell>
          <cell r="E113" t="str">
            <v>Chingeni - Liwawadzi River</v>
          </cell>
          <cell r="F113" t="str">
            <v>M08</v>
          </cell>
          <cell r="G113">
            <v>1</v>
          </cell>
          <cell r="H113">
            <v>16.100000000000001</v>
          </cell>
          <cell r="I113" t="str">
            <v>F</v>
          </cell>
          <cell r="J113" t="str">
            <v>MACHINGA</v>
          </cell>
          <cell r="K113">
            <v>8</v>
          </cell>
          <cell r="L113">
            <v>0</v>
          </cell>
          <cell r="W113">
            <v>71</v>
          </cell>
          <cell r="X113" t="str">
            <v>SA</v>
          </cell>
          <cell r="Y113">
            <v>125</v>
          </cell>
          <cell r="Z113" t="str">
            <v>SB</v>
          </cell>
          <cell r="AA113">
            <v>150</v>
          </cell>
          <cell r="AB113" t="str">
            <v>GR</v>
          </cell>
          <cell r="AC113">
            <v>14</v>
          </cell>
          <cell r="AD113" t="str">
            <v>VR</v>
          </cell>
          <cell r="AE113">
            <v>0</v>
          </cell>
          <cell r="AF113">
            <v>0</v>
          </cell>
          <cell r="AG113">
            <v>0</v>
          </cell>
          <cell r="AH113">
            <v>0</v>
          </cell>
          <cell r="AI113">
            <v>0</v>
          </cell>
          <cell r="AJ113">
            <v>0</v>
          </cell>
          <cell r="AK113">
            <v>0</v>
          </cell>
          <cell r="AL113">
            <v>0</v>
          </cell>
          <cell r="AM113">
            <v>2</v>
          </cell>
          <cell r="AN113" t="str">
            <v>some bitumen removed</v>
          </cell>
          <cell r="BO113" t="str">
            <v>RS 140</v>
          </cell>
          <cell r="BP113">
            <v>16.100000000000001</v>
          </cell>
          <cell r="BQ113">
            <v>6</v>
          </cell>
          <cell r="BR113" t="str">
            <v>F</v>
          </cell>
          <cell r="BS113" t="str">
            <v>C</v>
          </cell>
          <cell r="BT113">
            <v>35</v>
          </cell>
          <cell r="BU113" t="str">
            <v>SA</v>
          </cell>
          <cell r="BV113" t="str">
            <v/>
          </cell>
          <cell r="BW113">
            <v>2</v>
          </cell>
          <cell r="BX113">
            <v>10</v>
          </cell>
          <cell r="BY113" t="str">
            <v xml:space="preserve"> </v>
          </cell>
          <cell r="BZ113">
            <v>1</v>
          </cell>
          <cell r="CA113">
            <v>14</v>
          </cell>
          <cell r="CB113">
            <v>1.508</v>
          </cell>
          <cell r="CC113">
            <v>4.3889715216682958</v>
          </cell>
          <cell r="CD113">
            <v>70</v>
          </cell>
          <cell r="CE113">
            <v>21</v>
          </cell>
          <cell r="CF113">
            <v>6</v>
          </cell>
          <cell r="CG113">
            <v>64</v>
          </cell>
          <cell r="CH113">
            <v>15</v>
          </cell>
          <cell r="CI113">
            <v>1.5</v>
          </cell>
          <cell r="CJ113">
            <v>5.000000000000001E-3</v>
          </cell>
          <cell r="CK113">
            <v>6.0049999999999999</v>
          </cell>
          <cell r="CL113">
            <v>6</v>
          </cell>
          <cell r="CM113">
            <v>0.10163076923076925</v>
          </cell>
          <cell r="CN113">
            <v>0.10163076923076925</v>
          </cell>
          <cell r="CO113">
            <v>0</v>
          </cell>
          <cell r="CP113">
            <v>0</v>
          </cell>
          <cell r="CQ113">
            <v>4.4906022908990648</v>
          </cell>
          <cell r="CR113">
            <v>0</v>
          </cell>
          <cell r="CS113">
            <v>1</v>
          </cell>
          <cell r="CT113">
            <v>0</v>
          </cell>
          <cell r="CU113">
            <v>0</v>
          </cell>
          <cell r="CV113">
            <v>27</v>
          </cell>
          <cell r="CW113">
            <v>27</v>
          </cell>
          <cell r="CX113" t="str">
            <v xml:space="preserve"> </v>
          </cell>
          <cell r="CY113">
            <v>1.5</v>
          </cell>
          <cell r="CZ113">
            <v>2</v>
          </cell>
          <cell r="DA113">
            <v>1.5</v>
          </cell>
          <cell r="DB113">
            <v>230</v>
          </cell>
          <cell r="DC113">
            <v>109</v>
          </cell>
          <cell r="DD113">
            <v>60</v>
          </cell>
          <cell r="DE113">
            <v>18</v>
          </cell>
          <cell r="DF113">
            <v>27</v>
          </cell>
          <cell r="DG113">
            <v>5</v>
          </cell>
          <cell r="DH113">
            <v>3</v>
          </cell>
          <cell r="DI113">
            <v>12</v>
          </cell>
        </row>
        <row r="114">
          <cell r="A114" t="str">
            <v>RS 137</v>
          </cell>
          <cell r="B114">
            <v>137</v>
          </cell>
          <cell r="C114" t="str">
            <v>S</v>
          </cell>
          <cell r="D114" t="str">
            <v>T</v>
          </cell>
          <cell r="E114" t="str">
            <v>Liwawadzi River - Chimwaliro River</v>
          </cell>
          <cell r="F114" t="str">
            <v>M08</v>
          </cell>
          <cell r="G114">
            <v>2</v>
          </cell>
          <cell r="H114">
            <v>8.8000000000000007</v>
          </cell>
          <cell r="I114" t="str">
            <v>R</v>
          </cell>
          <cell r="J114" t="str">
            <v>MACHINGA</v>
          </cell>
          <cell r="K114">
            <v>8</v>
          </cell>
          <cell r="L114">
            <v>0</v>
          </cell>
          <cell r="W114">
            <v>71</v>
          </cell>
          <cell r="X114" t="str">
            <v>SA</v>
          </cell>
          <cell r="Y114">
            <v>125</v>
          </cell>
          <cell r="Z114" t="str">
            <v>SB</v>
          </cell>
          <cell r="AA114">
            <v>150</v>
          </cell>
          <cell r="AB114" t="str">
            <v>GR</v>
          </cell>
          <cell r="AC114">
            <v>14</v>
          </cell>
          <cell r="AD114" t="str">
            <v>VR</v>
          </cell>
          <cell r="AE114">
            <v>0</v>
          </cell>
          <cell r="AF114">
            <v>0</v>
          </cell>
          <cell r="AG114">
            <v>0</v>
          </cell>
          <cell r="AH114">
            <v>0</v>
          </cell>
          <cell r="AI114">
            <v>0</v>
          </cell>
          <cell r="AJ114">
            <v>0</v>
          </cell>
          <cell r="AK114">
            <v>0</v>
          </cell>
          <cell r="AL114">
            <v>0</v>
          </cell>
          <cell r="AM114">
            <v>2</v>
          </cell>
          <cell r="AN114" t="str">
            <v>some bitumen removed</v>
          </cell>
          <cell r="BO114" t="str">
            <v>RS 137</v>
          </cell>
          <cell r="BP114">
            <v>8.8000000000000007</v>
          </cell>
          <cell r="BQ114" t="str">
            <v>n.a.</v>
          </cell>
          <cell r="BR114" t="str">
            <v>R</v>
          </cell>
          <cell r="BS114" t="str">
            <v>X</v>
          </cell>
          <cell r="BT114">
            <v>60</v>
          </cell>
          <cell r="BU114" t="str">
            <v>SA</v>
          </cell>
          <cell r="BV114" t="str">
            <v/>
          </cell>
          <cell r="BW114">
            <v>2</v>
          </cell>
          <cell r="BX114">
            <v>10</v>
          </cell>
          <cell r="BY114" t="str">
            <v xml:space="preserve"> </v>
          </cell>
          <cell r="BZ114">
            <v>1</v>
          </cell>
          <cell r="CA114">
            <v>14</v>
          </cell>
          <cell r="CB114">
            <v>1.508</v>
          </cell>
          <cell r="CC114" t="str">
            <v>bitumen surface removed</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27</v>
          </cell>
          <cell r="CW114">
            <v>27</v>
          </cell>
          <cell r="CX114" t="str">
            <v xml:space="preserve"> </v>
          </cell>
          <cell r="CY114" t="str">
            <v>n.a.</v>
          </cell>
          <cell r="CZ114" t="str">
            <v>n.a.</v>
          </cell>
          <cell r="DA114">
            <v>1.5</v>
          </cell>
          <cell r="DB114">
            <v>260</v>
          </cell>
          <cell r="DC114">
            <v>123</v>
          </cell>
          <cell r="DD114">
            <v>68</v>
          </cell>
          <cell r="DE114">
            <v>20</v>
          </cell>
          <cell r="DF114">
            <v>30</v>
          </cell>
          <cell r="DG114">
            <v>6</v>
          </cell>
          <cell r="DH114">
            <v>3</v>
          </cell>
          <cell r="DI114">
            <v>13</v>
          </cell>
        </row>
        <row r="115">
          <cell r="A115" t="str">
            <v>RS 138</v>
          </cell>
          <cell r="B115">
            <v>138</v>
          </cell>
          <cell r="C115" t="str">
            <v>S</v>
          </cell>
          <cell r="D115" t="str">
            <v>T</v>
          </cell>
          <cell r="E115" t="str">
            <v>Chimwaliro River - M'manga</v>
          </cell>
          <cell r="F115" t="str">
            <v>M08</v>
          </cell>
          <cell r="G115">
            <v>3</v>
          </cell>
          <cell r="H115">
            <v>10.199999999999999</v>
          </cell>
          <cell r="I115" t="str">
            <v>F</v>
          </cell>
          <cell r="J115" t="str">
            <v>MACHINGA</v>
          </cell>
          <cell r="K115">
            <v>8</v>
          </cell>
          <cell r="L115">
            <v>0</v>
          </cell>
          <cell r="W115">
            <v>71</v>
          </cell>
          <cell r="X115" t="str">
            <v>SA</v>
          </cell>
          <cell r="Y115">
            <v>125</v>
          </cell>
          <cell r="Z115" t="str">
            <v>SB</v>
          </cell>
          <cell r="AA115">
            <v>150</v>
          </cell>
          <cell r="AB115" t="str">
            <v>GR</v>
          </cell>
          <cell r="AC115">
            <v>14</v>
          </cell>
          <cell r="AD115" t="str">
            <v>VR</v>
          </cell>
          <cell r="AE115">
            <v>0</v>
          </cell>
          <cell r="AF115">
            <v>0</v>
          </cell>
          <cell r="AG115">
            <v>0</v>
          </cell>
          <cell r="AH115">
            <v>0</v>
          </cell>
          <cell r="AI115">
            <v>0</v>
          </cell>
          <cell r="AJ115">
            <v>0</v>
          </cell>
          <cell r="AK115">
            <v>0</v>
          </cell>
          <cell r="AL115">
            <v>0</v>
          </cell>
          <cell r="AM115">
            <v>2</v>
          </cell>
          <cell r="AN115" t="str">
            <v>some bitumen removed</v>
          </cell>
          <cell r="BO115" t="str">
            <v>RS 138</v>
          </cell>
          <cell r="BP115">
            <v>10.199999999999999</v>
          </cell>
          <cell r="BQ115" t="str">
            <v>n.a.</v>
          </cell>
          <cell r="BR115" t="str">
            <v>F</v>
          </cell>
          <cell r="BS115" t="str">
            <v>X</v>
          </cell>
          <cell r="BT115">
            <v>60</v>
          </cell>
          <cell r="BU115" t="str">
            <v>SA</v>
          </cell>
          <cell r="BV115" t="str">
            <v/>
          </cell>
          <cell r="BW115">
            <v>2</v>
          </cell>
          <cell r="BX115">
            <v>10</v>
          </cell>
          <cell r="BY115" t="str">
            <v xml:space="preserve"> </v>
          </cell>
          <cell r="BZ115">
            <v>1</v>
          </cell>
          <cell r="CA115">
            <v>14</v>
          </cell>
          <cell r="CB115">
            <v>1.508</v>
          </cell>
          <cell r="CC115" t="str">
            <v>bitumen surface removed</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27</v>
          </cell>
          <cell r="CW115">
            <v>27</v>
          </cell>
          <cell r="CX115" t="str">
            <v xml:space="preserve"> </v>
          </cell>
          <cell r="CY115" t="str">
            <v>n.a.</v>
          </cell>
          <cell r="CZ115" t="str">
            <v>n.a.</v>
          </cell>
          <cell r="DA115">
            <v>1.5</v>
          </cell>
          <cell r="DB115">
            <v>230</v>
          </cell>
          <cell r="DC115">
            <v>109</v>
          </cell>
          <cell r="DD115">
            <v>60</v>
          </cell>
          <cell r="DE115">
            <v>18</v>
          </cell>
          <cell r="DF115">
            <v>27</v>
          </cell>
          <cell r="DG115">
            <v>5</v>
          </cell>
          <cell r="DH115">
            <v>3</v>
          </cell>
          <cell r="DI115">
            <v>12</v>
          </cell>
        </row>
        <row r="116">
          <cell r="A116" t="str">
            <v>RS 071</v>
          </cell>
          <cell r="B116">
            <v>71</v>
          </cell>
          <cell r="C116" t="str">
            <v>C</v>
          </cell>
          <cell r="D116" t="str">
            <v>T</v>
          </cell>
          <cell r="E116" t="str">
            <v>Mua - Kamwendo</v>
          </cell>
          <cell r="F116" t="str">
            <v>M10</v>
          </cell>
          <cell r="G116">
            <v>1</v>
          </cell>
          <cell r="H116">
            <v>8.9</v>
          </cell>
          <cell r="I116" t="str">
            <v>F</v>
          </cell>
          <cell r="J116" t="str">
            <v>DEDZA</v>
          </cell>
          <cell r="K116">
            <v>7</v>
          </cell>
          <cell r="L116">
            <v>0</v>
          </cell>
          <cell r="W116">
            <v>74</v>
          </cell>
          <cell r="X116" t="str">
            <v>DS</v>
          </cell>
          <cell r="Y116">
            <v>150</v>
          </cell>
          <cell r="Z116" t="str">
            <v>SB</v>
          </cell>
          <cell r="AA116">
            <v>100</v>
          </cell>
          <cell r="AB116" t="str">
            <v>GR</v>
          </cell>
          <cell r="AC116">
            <v>8</v>
          </cell>
          <cell r="AD116" t="str">
            <v>VR</v>
          </cell>
          <cell r="AE116">
            <v>0</v>
          </cell>
          <cell r="AF116">
            <v>0</v>
          </cell>
          <cell r="AG116">
            <v>0</v>
          </cell>
          <cell r="AH116">
            <v>0</v>
          </cell>
          <cell r="AI116">
            <v>0</v>
          </cell>
          <cell r="AJ116">
            <v>0</v>
          </cell>
          <cell r="AK116">
            <v>0</v>
          </cell>
          <cell r="AL116">
            <v>0</v>
          </cell>
          <cell r="AM116">
            <v>1</v>
          </cell>
          <cell r="AN116" t="str">
            <v>bitumen removed</v>
          </cell>
          <cell r="BO116" t="str">
            <v>RS 071</v>
          </cell>
          <cell r="BP116">
            <v>8.9</v>
          </cell>
          <cell r="BQ116" t="str">
            <v>n.a.</v>
          </cell>
          <cell r="BR116" t="str">
            <v>F</v>
          </cell>
          <cell r="BS116" t="str">
            <v>X</v>
          </cell>
          <cell r="BT116">
            <v>90</v>
          </cell>
          <cell r="BU116" t="str">
            <v>DS</v>
          </cell>
          <cell r="BV116" t="str">
            <v/>
          </cell>
          <cell r="BW116">
            <v>1</v>
          </cell>
          <cell r="BX116">
            <v>15</v>
          </cell>
          <cell r="BY116" t="str">
            <v xml:space="preserve"> </v>
          </cell>
          <cell r="BZ116">
            <v>1</v>
          </cell>
          <cell r="CA116">
            <v>8</v>
          </cell>
          <cell r="CB116">
            <v>1.177</v>
          </cell>
          <cell r="CC116" t="str">
            <v>bitumen surface removed</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24</v>
          </cell>
          <cell r="CW116">
            <v>24</v>
          </cell>
          <cell r="CX116" t="str">
            <v xml:space="preserve"> </v>
          </cell>
          <cell r="CY116" t="str">
            <v>n.a.</v>
          </cell>
          <cell r="CZ116" t="str">
            <v>n.a.</v>
          </cell>
          <cell r="DA116">
            <v>2</v>
          </cell>
          <cell r="DB116">
            <v>60</v>
          </cell>
          <cell r="DC116">
            <v>29</v>
          </cell>
          <cell r="DD116">
            <v>16</v>
          </cell>
          <cell r="DE116">
            <v>5</v>
          </cell>
          <cell r="DF116">
            <v>7</v>
          </cell>
          <cell r="DG116">
            <v>2</v>
          </cell>
          <cell r="DH116">
            <v>1</v>
          </cell>
          <cell r="DI116">
            <v>3</v>
          </cell>
        </row>
        <row r="117">
          <cell r="A117" t="str">
            <v>RS 070</v>
          </cell>
          <cell r="B117">
            <v>70</v>
          </cell>
          <cell r="C117" t="str">
            <v>C</v>
          </cell>
          <cell r="D117" t="str">
            <v>T</v>
          </cell>
          <cell r="E117" t="str">
            <v>Kamwendo - Malambalala</v>
          </cell>
          <cell r="F117" t="str">
            <v>M10</v>
          </cell>
          <cell r="G117">
            <v>2</v>
          </cell>
          <cell r="H117">
            <v>2.9</v>
          </cell>
          <cell r="I117" t="str">
            <v>F</v>
          </cell>
          <cell r="J117" t="str">
            <v>DEDZA</v>
          </cell>
          <cell r="K117">
            <v>7</v>
          </cell>
          <cell r="L117">
            <v>0</v>
          </cell>
          <cell r="W117">
            <v>74</v>
          </cell>
          <cell r="X117" t="str">
            <v>DS</v>
          </cell>
          <cell r="Y117">
            <v>150</v>
          </cell>
          <cell r="Z117" t="str">
            <v>SB</v>
          </cell>
          <cell r="AA117">
            <v>100</v>
          </cell>
          <cell r="AB117" t="str">
            <v>GR</v>
          </cell>
          <cell r="AC117">
            <v>8</v>
          </cell>
          <cell r="AD117" t="str">
            <v>VR</v>
          </cell>
          <cell r="AE117">
            <v>0</v>
          </cell>
          <cell r="AF117">
            <v>0</v>
          </cell>
          <cell r="AG117">
            <v>0</v>
          </cell>
          <cell r="AH117">
            <v>0</v>
          </cell>
          <cell r="AI117">
            <v>0</v>
          </cell>
          <cell r="AJ117">
            <v>0</v>
          </cell>
          <cell r="AK117">
            <v>0</v>
          </cell>
          <cell r="AL117">
            <v>0</v>
          </cell>
          <cell r="AM117">
            <v>1</v>
          </cell>
          <cell r="AN117" t="str">
            <v>bitumen removed</v>
          </cell>
          <cell r="BO117" t="str">
            <v>RS 070</v>
          </cell>
          <cell r="BP117">
            <v>2.9</v>
          </cell>
          <cell r="BQ117" t="str">
            <v>n.a.</v>
          </cell>
          <cell r="BR117" t="str">
            <v>F</v>
          </cell>
          <cell r="BS117" t="str">
            <v>X</v>
          </cell>
          <cell r="BT117">
            <v>90</v>
          </cell>
          <cell r="BU117" t="str">
            <v>DS</v>
          </cell>
          <cell r="BV117" t="str">
            <v/>
          </cell>
          <cell r="BW117">
            <v>1</v>
          </cell>
          <cell r="BX117">
            <v>15</v>
          </cell>
          <cell r="BY117" t="str">
            <v xml:space="preserve"> </v>
          </cell>
          <cell r="BZ117">
            <v>1</v>
          </cell>
          <cell r="CA117">
            <v>8</v>
          </cell>
          <cell r="CB117">
            <v>1.177</v>
          </cell>
          <cell r="CC117" t="str">
            <v>bitumen surface removed</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24</v>
          </cell>
          <cell r="CW117">
            <v>24</v>
          </cell>
          <cell r="CX117" t="str">
            <v xml:space="preserve"> </v>
          </cell>
          <cell r="CY117" t="str">
            <v>n.a.</v>
          </cell>
          <cell r="CZ117" t="str">
            <v>n.a.</v>
          </cell>
          <cell r="DA117">
            <v>2</v>
          </cell>
          <cell r="DB117">
            <v>60</v>
          </cell>
          <cell r="DC117">
            <v>29</v>
          </cell>
          <cell r="DD117">
            <v>16</v>
          </cell>
          <cell r="DE117">
            <v>5</v>
          </cell>
          <cell r="DF117">
            <v>7</v>
          </cell>
          <cell r="DG117">
            <v>2</v>
          </cell>
          <cell r="DH117">
            <v>1</v>
          </cell>
          <cell r="DI117">
            <v>3</v>
          </cell>
        </row>
        <row r="118">
          <cell r="A118" t="str">
            <v>RS 072</v>
          </cell>
          <cell r="B118">
            <v>72</v>
          </cell>
          <cell r="C118" t="str">
            <v>C</v>
          </cell>
          <cell r="D118" t="str">
            <v>T</v>
          </cell>
          <cell r="E118" t="str">
            <v>Malambalala - Bwanje River</v>
          </cell>
          <cell r="F118" t="str">
            <v>M10</v>
          </cell>
          <cell r="G118">
            <v>3</v>
          </cell>
          <cell r="H118">
            <v>9</v>
          </cell>
          <cell r="I118" t="str">
            <v>F</v>
          </cell>
          <cell r="J118" t="str">
            <v>DEDZA &amp; MANGOCHI</v>
          </cell>
          <cell r="K118">
            <v>7</v>
          </cell>
          <cell r="L118">
            <v>0</v>
          </cell>
          <cell r="W118">
            <v>74</v>
          </cell>
          <cell r="X118" t="str">
            <v>DS</v>
          </cell>
          <cell r="Y118">
            <v>150</v>
          </cell>
          <cell r="Z118" t="str">
            <v>SB</v>
          </cell>
          <cell r="AA118">
            <v>100</v>
          </cell>
          <cell r="AB118" t="str">
            <v>GR</v>
          </cell>
          <cell r="AC118">
            <v>8</v>
          </cell>
          <cell r="AD118" t="str">
            <v>VR</v>
          </cell>
          <cell r="AE118">
            <v>0</v>
          </cell>
          <cell r="AF118">
            <v>0</v>
          </cell>
          <cell r="AG118">
            <v>0</v>
          </cell>
          <cell r="AH118">
            <v>0</v>
          </cell>
          <cell r="AI118">
            <v>0</v>
          </cell>
          <cell r="AJ118">
            <v>0</v>
          </cell>
          <cell r="AK118">
            <v>0</v>
          </cell>
          <cell r="AL118">
            <v>0</v>
          </cell>
          <cell r="AM118">
            <v>1</v>
          </cell>
          <cell r="AN118" t="str">
            <v>bitumen removed</v>
          </cell>
          <cell r="BO118" t="str">
            <v>RS 072</v>
          </cell>
          <cell r="BP118">
            <v>9</v>
          </cell>
          <cell r="BQ118" t="str">
            <v>n.a.</v>
          </cell>
          <cell r="BR118" t="str">
            <v>F</v>
          </cell>
          <cell r="BS118" t="str">
            <v>X</v>
          </cell>
          <cell r="BT118">
            <v>90</v>
          </cell>
          <cell r="BU118" t="str">
            <v>DS</v>
          </cell>
          <cell r="BV118" t="str">
            <v/>
          </cell>
          <cell r="BW118">
            <v>1</v>
          </cell>
          <cell r="BX118">
            <v>15</v>
          </cell>
          <cell r="BY118" t="str">
            <v xml:space="preserve"> </v>
          </cell>
          <cell r="BZ118">
            <v>1</v>
          </cell>
          <cell r="CA118">
            <v>8</v>
          </cell>
          <cell r="CB118">
            <v>1.177</v>
          </cell>
          <cell r="CC118" t="str">
            <v>bitumen surface removed</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24</v>
          </cell>
          <cell r="CW118">
            <v>24</v>
          </cell>
          <cell r="CX118" t="str">
            <v xml:space="preserve"> </v>
          </cell>
          <cell r="CY118" t="str">
            <v>n.a.</v>
          </cell>
          <cell r="CZ118" t="str">
            <v>n.a.</v>
          </cell>
          <cell r="DA118">
            <v>2</v>
          </cell>
          <cell r="DB118">
            <v>60</v>
          </cell>
          <cell r="DC118">
            <v>29</v>
          </cell>
          <cell r="DD118">
            <v>16</v>
          </cell>
          <cell r="DE118">
            <v>5</v>
          </cell>
          <cell r="DF118">
            <v>7</v>
          </cell>
          <cell r="DG118">
            <v>2</v>
          </cell>
          <cell r="DH118">
            <v>1</v>
          </cell>
          <cell r="DI118">
            <v>3</v>
          </cell>
        </row>
        <row r="119">
          <cell r="A119" t="str">
            <v>RS 069</v>
          </cell>
          <cell r="B119">
            <v>69</v>
          </cell>
          <cell r="C119" t="str">
            <v>C</v>
          </cell>
          <cell r="D119" t="str">
            <v>T</v>
          </cell>
          <cell r="E119" t="str">
            <v>Bwanje River - Kangb'ma</v>
          </cell>
          <cell r="F119" t="str">
            <v>M10</v>
          </cell>
          <cell r="G119">
            <v>4</v>
          </cell>
          <cell r="H119">
            <v>3.6</v>
          </cell>
          <cell r="I119" t="str">
            <v>F</v>
          </cell>
          <cell r="J119" t="str">
            <v>NTCHEU</v>
          </cell>
          <cell r="K119">
            <v>7</v>
          </cell>
          <cell r="L119">
            <v>0</v>
          </cell>
          <cell r="W119">
            <v>74</v>
          </cell>
          <cell r="X119" t="str">
            <v>DS</v>
          </cell>
          <cell r="Y119">
            <v>150</v>
          </cell>
          <cell r="Z119" t="str">
            <v>SB</v>
          </cell>
          <cell r="AA119">
            <v>100</v>
          </cell>
          <cell r="AB119" t="str">
            <v>GR</v>
          </cell>
          <cell r="AC119">
            <v>8</v>
          </cell>
          <cell r="AD119" t="str">
            <v>VR</v>
          </cell>
          <cell r="AE119">
            <v>0</v>
          </cell>
          <cell r="AF119">
            <v>0</v>
          </cell>
          <cell r="AG119">
            <v>0</v>
          </cell>
          <cell r="AH119">
            <v>0</v>
          </cell>
          <cell r="AI119">
            <v>0</v>
          </cell>
          <cell r="AJ119">
            <v>0</v>
          </cell>
          <cell r="AK119">
            <v>0</v>
          </cell>
          <cell r="AL119">
            <v>0</v>
          </cell>
          <cell r="AM119">
            <v>1</v>
          </cell>
          <cell r="AN119" t="str">
            <v>bitumen removed</v>
          </cell>
          <cell r="BO119" t="str">
            <v>RS 069</v>
          </cell>
          <cell r="BP119">
            <v>3.6</v>
          </cell>
          <cell r="BQ119" t="str">
            <v>n.a.</v>
          </cell>
          <cell r="BR119" t="str">
            <v>F</v>
          </cell>
          <cell r="BS119" t="str">
            <v>X</v>
          </cell>
          <cell r="BT119">
            <v>90</v>
          </cell>
          <cell r="BU119" t="str">
            <v>DS</v>
          </cell>
          <cell r="BV119" t="str">
            <v/>
          </cell>
          <cell r="BW119">
            <v>1</v>
          </cell>
          <cell r="BX119">
            <v>15</v>
          </cell>
          <cell r="BY119" t="str">
            <v xml:space="preserve"> </v>
          </cell>
          <cell r="BZ119">
            <v>1</v>
          </cell>
          <cell r="CA119">
            <v>8</v>
          </cell>
          <cell r="CB119">
            <v>1.177</v>
          </cell>
          <cell r="CC119" t="str">
            <v>bitumen surface removed</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24</v>
          </cell>
          <cell r="CW119">
            <v>24</v>
          </cell>
          <cell r="CX119" t="str">
            <v xml:space="preserve"> </v>
          </cell>
          <cell r="CY119" t="str">
            <v>n.a.</v>
          </cell>
          <cell r="CZ119" t="str">
            <v>n.a.</v>
          </cell>
          <cell r="DA119">
            <v>2</v>
          </cell>
          <cell r="DB119">
            <v>60</v>
          </cell>
          <cell r="DC119">
            <v>29</v>
          </cell>
          <cell r="DD119">
            <v>16</v>
          </cell>
          <cell r="DE119">
            <v>5</v>
          </cell>
          <cell r="DF119">
            <v>7</v>
          </cell>
          <cell r="DG119">
            <v>2</v>
          </cell>
          <cell r="DH119">
            <v>1</v>
          </cell>
          <cell r="DI119">
            <v>3</v>
          </cell>
        </row>
        <row r="120">
          <cell r="A120" t="str">
            <v>RS 068</v>
          </cell>
          <cell r="B120">
            <v>68</v>
          </cell>
          <cell r="C120" t="str">
            <v>C</v>
          </cell>
          <cell r="D120" t="str">
            <v>T</v>
          </cell>
          <cell r="E120" t="str">
            <v>Kangb'ma - Phanga</v>
          </cell>
          <cell r="F120" t="str">
            <v>M10</v>
          </cell>
          <cell r="G120">
            <v>5</v>
          </cell>
          <cell r="H120">
            <v>1.6</v>
          </cell>
          <cell r="I120" t="str">
            <v>F</v>
          </cell>
          <cell r="J120" t="str">
            <v>MANGOCHI</v>
          </cell>
          <cell r="K120">
            <v>7</v>
          </cell>
          <cell r="L120">
            <v>0</v>
          </cell>
          <cell r="W120">
            <v>74</v>
          </cell>
          <cell r="X120" t="str">
            <v>DS</v>
          </cell>
          <cell r="Y120">
            <v>150</v>
          </cell>
          <cell r="Z120" t="str">
            <v>SB</v>
          </cell>
          <cell r="AA120">
            <v>100</v>
          </cell>
          <cell r="AB120" t="str">
            <v>GR</v>
          </cell>
          <cell r="AC120">
            <v>8</v>
          </cell>
          <cell r="AD120" t="str">
            <v>VR</v>
          </cell>
          <cell r="AE120">
            <v>89</v>
          </cell>
          <cell r="AF120" t="str">
            <v>SR</v>
          </cell>
          <cell r="AG120" t="str">
            <v>ST</v>
          </cell>
          <cell r="AH120">
            <v>10</v>
          </cell>
          <cell r="AI120">
            <v>0</v>
          </cell>
          <cell r="AJ120">
            <v>0</v>
          </cell>
          <cell r="AK120">
            <v>0</v>
          </cell>
          <cell r="AL120">
            <v>0</v>
          </cell>
          <cell r="AM120">
            <v>4</v>
          </cell>
          <cell r="AN120">
            <v>0</v>
          </cell>
          <cell r="BO120" t="str">
            <v>RS 068</v>
          </cell>
          <cell r="BP120">
            <v>1.6</v>
          </cell>
          <cell r="BQ120" t="str">
            <v>n.a.</v>
          </cell>
          <cell r="BR120" t="str">
            <v>F</v>
          </cell>
          <cell r="BS120" t="str">
            <v>X</v>
          </cell>
          <cell r="BT120">
            <v>90</v>
          </cell>
          <cell r="BU120" t="str">
            <v>ST</v>
          </cell>
          <cell r="BV120" t="str">
            <v>DS</v>
          </cell>
          <cell r="BW120">
            <v>4</v>
          </cell>
          <cell r="BX120">
            <v>10</v>
          </cell>
          <cell r="BY120">
            <v>15</v>
          </cell>
          <cell r="BZ120">
            <v>1</v>
          </cell>
          <cell r="CA120">
            <v>8</v>
          </cell>
          <cell r="CB120">
            <v>1.3540000000000001</v>
          </cell>
          <cell r="CC120" t="str">
            <v>bitumen surface removed</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9</v>
          </cell>
          <cell r="CW120">
            <v>24</v>
          </cell>
          <cell r="CX120">
            <v>48</v>
          </cell>
          <cell r="CY120" t="str">
            <v>n.a.</v>
          </cell>
          <cell r="CZ120" t="str">
            <v>n.a.</v>
          </cell>
          <cell r="DA120">
            <v>2</v>
          </cell>
          <cell r="DB120">
            <v>60</v>
          </cell>
          <cell r="DC120">
            <v>29</v>
          </cell>
          <cell r="DD120">
            <v>16</v>
          </cell>
          <cell r="DE120">
            <v>5</v>
          </cell>
          <cell r="DF120">
            <v>7</v>
          </cell>
          <cell r="DG120">
            <v>2</v>
          </cell>
          <cell r="DH120">
            <v>1</v>
          </cell>
          <cell r="DI120">
            <v>3</v>
          </cell>
        </row>
        <row r="121">
          <cell r="A121" t="str">
            <v>RS 141</v>
          </cell>
          <cell r="B121">
            <v>141</v>
          </cell>
          <cell r="C121" t="str">
            <v>S</v>
          </cell>
          <cell r="D121" t="str">
            <v>T</v>
          </cell>
          <cell r="E121" t="str">
            <v>Regional Bdy - Mpanga</v>
          </cell>
          <cell r="F121" t="str">
            <v>M10</v>
          </cell>
          <cell r="G121">
            <v>6</v>
          </cell>
          <cell r="H121">
            <v>1.4</v>
          </cell>
          <cell r="I121" t="str">
            <v>F</v>
          </cell>
          <cell r="J121" t="str">
            <v>MANGOCHI</v>
          </cell>
          <cell r="K121">
            <v>7</v>
          </cell>
          <cell r="L121">
            <v>0</v>
          </cell>
          <cell r="W121">
            <v>74</v>
          </cell>
          <cell r="X121" t="str">
            <v>DS</v>
          </cell>
          <cell r="Y121">
            <v>150</v>
          </cell>
          <cell r="Z121" t="str">
            <v>SB</v>
          </cell>
          <cell r="AA121">
            <v>100</v>
          </cell>
          <cell r="AB121" t="str">
            <v>GR</v>
          </cell>
          <cell r="AC121">
            <v>8</v>
          </cell>
          <cell r="AD121" t="str">
            <v>VR</v>
          </cell>
          <cell r="AE121">
            <v>89</v>
          </cell>
          <cell r="AF121" t="str">
            <v>SR</v>
          </cell>
          <cell r="AG121" t="str">
            <v>ST</v>
          </cell>
          <cell r="AH121">
            <v>10</v>
          </cell>
          <cell r="AI121">
            <v>0</v>
          </cell>
          <cell r="AJ121">
            <v>0</v>
          </cell>
          <cell r="AK121">
            <v>0</v>
          </cell>
          <cell r="AL121">
            <v>0</v>
          </cell>
          <cell r="AM121">
            <v>4</v>
          </cell>
          <cell r="AN121">
            <v>0</v>
          </cell>
          <cell r="BO121" t="str">
            <v>RS 141</v>
          </cell>
          <cell r="BP121">
            <v>1.4</v>
          </cell>
          <cell r="BQ121" t="str">
            <v>n.a.</v>
          </cell>
          <cell r="BR121" t="str">
            <v>F</v>
          </cell>
          <cell r="BS121" t="str">
            <v>X</v>
          </cell>
          <cell r="BT121">
            <v>90</v>
          </cell>
          <cell r="BU121" t="str">
            <v>ST</v>
          </cell>
          <cell r="BV121" t="str">
            <v>DS</v>
          </cell>
          <cell r="BW121">
            <v>4</v>
          </cell>
          <cell r="BX121">
            <v>10</v>
          </cell>
          <cell r="BY121">
            <v>15</v>
          </cell>
          <cell r="BZ121">
            <v>1</v>
          </cell>
          <cell r="CA121">
            <v>8</v>
          </cell>
          <cell r="CB121">
            <v>1.3540000000000001</v>
          </cell>
          <cell r="CC121" t="str">
            <v>bitumen surface removed</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9</v>
          </cell>
          <cell r="CW121">
            <v>24</v>
          </cell>
          <cell r="CX121">
            <v>48</v>
          </cell>
          <cell r="CY121" t="str">
            <v>n.a.</v>
          </cell>
          <cell r="CZ121" t="str">
            <v>n.a.</v>
          </cell>
          <cell r="DA121">
            <v>2</v>
          </cell>
          <cell r="DB121">
            <v>100</v>
          </cell>
          <cell r="DC121">
            <v>47</v>
          </cell>
          <cell r="DD121">
            <v>26</v>
          </cell>
          <cell r="DE121">
            <v>8</v>
          </cell>
          <cell r="DF121">
            <v>12</v>
          </cell>
          <cell r="DG121">
            <v>2</v>
          </cell>
          <cell r="DH121">
            <v>1</v>
          </cell>
          <cell r="DI121">
            <v>5</v>
          </cell>
        </row>
        <row r="122">
          <cell r="A122" t="str">
            <v>RS 143</v>
          </cell>
          <cell r="B122">
            <v>143</v>
          </cell>
          <cell r="C122" t="str">
            <v>S</v>
          </cell>
          <cell r="D122" t="str">
            <v>T</v>
          </cell>
          <cell r="E122" t="str">
            <v>Mpanga - Chantulo</v>
          </cell>
          <cell r="F122" t="str">
            <v>M10</v>
          </cell>
          <cell r="G122">
            <v>7</v>
          </cell>
          <cell r="H122">
            <v>5.3</v>
          </cell>
          <cell r="I122" t="str">
            <v>F</v>
          </cell>
          <cell r="J122" t="str">
            <v>MANGOCHI</v>
          </cell>
          <cell r="K122">
            <v>7</v>
          </cell>
          <cell r="L122">
            <v>0</v>
          </cell>
          <cell r="W122">
            <v>74</v>
          </cell>
          <cell r="X122" t="str">
            <v>DS</v>
          </cell>
          <cell r="Y122">
            <v>150</v>
          </cell>
          <cell r="Z122" t="str">
            <v>SB</v>
          </cell>
          <cell r="AA122">
            <v>100</v>
          </cell>
          <cell r="AB122" t="str">
            <v>GR</v>
          </cell>
          <cell r="AC122">
            <v>8</v>
          </cell>
          <cell r="AD122" t="str">
            <v>VR</v>
          </cell>
          <cell r="AE122">
            <v>89</v>
          </cell>
          <cell r="AF122" t="str">
            <v>SR</v>
          </cell>
          <cell r="AG122" t="str">
            <v>ST</v>
          </cell>
          <cell r="AH122">
            <v>10</v>
          </cell>
          <cell r="AI122">
            <v>0</v>
          </cell>
          <cell r="AJ122">
            <v>0</v>
          </cell>
          <cell r="AK122">
            <v>0</v>
          </cell>
          <cell r="AL122">
            <v>0</v>
          </cell>
          <cell r="AM122">
            <v>4</v>
          </cell>
          <cell r="AN122">
            <v>0</v>
          </cell>
          <cell r="BO122" t="str">
            <v>RS 143</v>
          </cell>
          <cell r="BP122">
            <v>5.3</v>
          </cell>
          <cell r="BQ122" t="str">
            <v>n.a.</v>
          </cell>
          <cell r="BR122" t="str">
            <v>F</v>
          </cell>
          <cell r="BS122" t="str">
            <v>X</v>
          </cell>
          <cell r="BT122">
            <v>90</v>
          </cell>
          <cell r="BU122" t="str">
            <v>ST</v>
          </cell>
          <cell r="BV122" t="str">
            <v>DS</v>
          </cell>
          <cell r="BW122">
            <v>4</v>
          </cell>
          <cell r="BX122">
            <v>10</v>
          </cell>
          <cell r="BY122">
            <v>15</v>
          </cell>
          <cell r="BZ122">
            <v>1</v>
          </cell>
          <cell r="CA122">
            <v>8</v>
          </cell>
          <cell r="CB122">
            <v>1.3540000000000001</v>
          </cell>
          <cell r="CC122" t="str">
            <v>bitumen surface removed</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9</v>
          </cell>
          <cell r="CW122">
            <v>24</v>
          </cell>
          <cell r="CX122">
            <v>48</v>
          </cell>
          <cell r="CY122" t="str">
            <v>n.a.</v>
          </cell>
          <cell r="CZ122" t="str">
            <v>n.a.</v>
          </cell>
          <cell r="DA122">
            <v>2</v>
          </cell>
          <cell r="DB122">
            <v>100</v>
          </cell>
          <cell r="DC122">
            <v>47</v>
          </cell>
          <cell r="DD122">
            <v>26</v>
          </cell>
          <cell r="DE122">
            <v>8</v>
          </cell>
          <cell r="DF122">
            <v>12</v>
          </cell>
          <cell r="DG122">
            <v>2</v>
          </cell>
          <cell r="DH122">
            <v>1</v>
          </cell>
          <cell r="DI122">
            <v>5</v>
          </cell>
        </row>
        <row r="123">
          <cell r="A123" t="str">
            <v>RS 142</v>
          </cell>
          <cell r="B123">
            <v>142</v>
          </cell>
          <cell r="C123" t="str">
            <v>S</v>
          </cell>
          <cell r="D123" t="str">
            <v>T</v>
          </cell>
          <cell r="E123" t="str">
            <v>Kuchilipa - Mang'oma</v>
          </cell>
          <cell r="F123" t="str">
            <v>M10</v>
          </cell>
          <cell r="G123">
            <v>8</v>
          </cell>
          <cell r="H123">
            <v>24.1</v>
          </cell>
          <cell r="I123" t="str">
            <v>F</v>
          </cell>
          <cell r="J123" t="str">
            <v>MANGOCHI</v>
          </cell>
          <cell r="K123">
            <v>7</v>
          </cell>
          <cell r="L123">
            <v>0</v>
          </cell>
          <cell r="W123">
            <v>74</v>
          </cell>
          <cell r="X123" t="str">
            <v>DS</v>
          </cell>
          <cell r="Y123">
            <v>150</v>
          </cell>
          <cell r="Z123" t="str">
            <v>SB</v>
          </cell>
          <cell r="AA123">
            <v>100</v>
          </cell>
          <cell r="AB123" t="str">
            <v>GR</v>
          </cell>
          <cell r="AC123">
            <v>8</v>
          </cell>
          <cell r="AD123" t="str">
            <v>VR</v>
          </cell>
          <cell r="AE123">
            <v>89</v>
          </cell>
          <cell r="AF123" t="str">
            <v>SR</v>
          </cell>
          <cell r="AG123" t="str">
            <v>ST</v>
          </cell>
          <cell r="AH123">
            <v>10</v>
          </cell>
          <cell r="AI123">
            <v>0</v>
          </cell>
          <cell r="AJ123">
            <v>0</v>
          </cell>
          <cell r="AK123">
            <v>0</v>
          </cell>
          <cell r="AL123">
            <v>0</v>
          </cell>
          <cell r="AM123">
            <v>4</v>
          </cell>
          <cell r="AN123">
            <v>0</v>
          </cell>
          <cell r="BO123" t="str">
            <v>RS 142</v>
          </cell>
          <cell r="BP123">
            <v>24.1</v>
          </cell>
          <cell r="BQ123" t="str">
            <v>n.a.</v>
          </cell>
          <cell r="BR123" t="str">
            <v>F</v>
          </cell>
          <cell r="BS123" t="str">
            <v>X</v>
          </cell>
          <cell r="BT123">
            <v>90</v>
          </cell>
          <cell r="BU123" t="str">
            <v>ST</v>
          </cell>
          <cell r="BV123" t="str">
            <v>DS</v>
          </cell>
          <cell r="BW123">
            <v>4</v>
          </cell>
          <cell r="BX123">
            <v>10</v>
          </cell>
          <cell r="BY123">
            <v>15</v>
          </cell>
          <cell r="BZ123">
            <v>1</v>
          </cell>
          <cell r="CA123">
            <v>8</v>
          </cell>
          <cell r="CB123">
            <v>1.3540000000000001</v>
          </cell>
          <cell r="CC123" t="str">
            <v>bitumen surface removed</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9</v>
          </cell>
          <cell r="CW123">
            <v>24</v>
          </cell>
          <cell r="CX123">
            <v>48</v>
          </cell>
          <cell r="CY123" t="str">
            <v>n.a.</v>
          </cell>
          <cell r="CZ123" t="str">
            <v>n.a.</v>
          </cell>
          <cell r="DA123">
            <v>2</v>
          </cell>
          <cell r="DB123">
            <v>100</v>
          </cell>
          <cell r="DC123">
            <v>47</v>
          </cell>
          <cell r="DD123">
            <v>26</v>
          </cell>
          <cell r="DE123">
            <v>8</v>
          </cell>
          <cell r="DF123">
            <v>12</v>
          </cell>
          <cell r="DG123">
            <v>2</v>
          </cell>
          <cell r="DH123">
            <v>1</v>
          </cell>
          <cell r="DI123">
            <v>5</v>
          </cell>
        </row>
        <row r="124">
          <cell r="A124" t="str">
            <v>RS 145</v>
          </cell>
          <cell r="B124">
            <v>145</v>
          </cell>
          <cell r="C124" t="str">
            <v>S</v>
          </cell>
          <cell r="D124" t="str">
            <v>T</v>
          </cell>
          <cell r="E124" t="str">
            <v>Mang'oma - Koche River</v>
          </cell>
          <cell r="F124" t="str">
            <v>M10</v>
          </cell>
          <cell r="G124">
            <v>9</v>
          </cell>
          <cell r="H124">
            <v>30.8</v>
          </cell>
          <cell r="I124" t="str">
            <v>F</v>
          </cell>
          <cell r="J124" t="str">
            <v>MANGOCHI</v>
          </cell>
          <cell r="K124">
            <v>7</v>
          </cell>
          <cell r="L124">
            <v>0</v>
          </cell>
          <cell r="W124">
            <v>74</v>
          </cell>
          <cell r="X124" t="str">
            <v>DS</v>
          </cell>
          <cell r="Y124">
            <v>150</v>
          </cell>
          <cell r="Z124" t="str">
            <v>SB</v>
          </cell>
          <cell r="AA124">
            <v>100</v>
          </cell>
          <cell r="AB124" t="str">
            <v>GR</v>
          </cell>
          <cell r="AC124">
            <v>8</v>
          </cell>
          <cell r="AD124" t="str">
            <v>VR</v>
          </cell>
          <cell r="AE124">
            <v>89</v>
          </cell>
          <cell r="AF124" t="str">
            <v>SR</v>
          </cell>
          <cell r="AG124" t="str">
            <v>ST</v>
          </cell>
          <cell r="AH124">
            <v>10</v>
          </cell>
          <cell r="AI124">
            <v>0</v>
          </cell>
          <cell r="AJ124">
            <v>0</v>
          </cell>
          <cell r="AK124">
            <v>0</v>
          </cell>
          <cell r="AL124">
            <v>0</v>
          </cell>
          <cell r="AM124">
            <v>4</v>
          </cell>
          <cell r="AN124">
            <v>0</v>
          </cell>
          <cell r="BO124" t="str">
            <v>RS 145</v>
          </cell>
          <cell r="BP124">
            <v>30.8</v>
          </cell>
          <cell r="BQ124">
            <v>6.7</v>
          </cell>
          <cell r="BR124" t="str">
            <v>F</v>
          </cell>
          <cell r="BS124" t="str">
            <v>C</v>
          </cell>
          <cell r="BT124">
            <v>0</v>
          </cell>
          <cell r="BU124" t="str">
            <v>ST</v>
          </cell>
          <cell r="BV124" t="str">
            <v>DS</v>
          </cell>
          <cell r="BW124">
            <v>4</v>
          </cell>
          <cell r="BX124">
            <v>10</v>
          </cell>
          <cell r="BY124">
            <v>15</v>
          </cell>
          <cell r="BZ124">
            <v>1</v>
          </cell>
          <cell r="CA124">
            <v>8</v>
          </cell>
          <cell r="CB124">
            <v>1.3540000000000001</v>
          </cell>
          <cell r="CC124">
            <v>6.38</v>
          </cell>
          <cell r="CD124">
            <v>95</v>
          </cell>
          <cell r="CE124">
            <v>75</v>
          </cell>
          <cell r="CF124">
            <v>60</v>
          </cell>
          <cell r="CG124">
            <v>35</v>
          </cell>
          <cell r="CH124">
            <v>15</v>
          </cell>
          <cell r="CI124">
            <v>25</v>
          </cell>
          <cell r="CJ124">
            <v>7.4626865671641798E-2</v>
          </cell>
          <cell r="CK124">
            <v>10</v>
          </cell>
          <cell r="CL124">
            <v>60</v>
          </cell>
          <cell r="CM124">
            <v>0.52510907003444307</v>
          </cell>
          <cell r="CN124">
            <v>0.52510907003444307</v>
          </cell>
          <cell r="CO124">
            <v>0</v>
          </cell>
          <cell r="CP124">
            <v>0</v>
          </cell>
          <cell r="CQ124">
            <v>6.9051090700344426</v>
          </cell>
          <cell r="CR124">
            <v>90</v>
          </cell>
          <cell r="CS124">
            <v>1.5</v>
          </cell>
          <cell r="CT124">
            <v>2.5</v>
          </cell>
          <cell r="CU124">
            <v>1</v>
          </cell>
          <cell r="CV124">
            <v>9</v>
          </cell>
          <cell r="CW124">
            <v>24</v>
          </cell>
          <cell r="CX124">
            <v>48</v>
          </cell>
          <cell r="CY124">
            <v>3</v>
          </cell>
          <cell r="CZ124">
            <v>3</v>
          </cell>
          <cell r="DA124">
            <v>1</v>
          </cell>
          <cell r="DB124">
            <v>125</v>
          </cell>
          <cell r="DC124">
            <v>59</v>
          </cell>
          <cell r="DD124">
            <v>33</v>
          </cell>
          <cell r="DE124">
            <v>10</v>
          </cell>
          <cell r="DF124">
            <v>15</v>
          </cell>
          <cell r="DG124">
            <v>3</v>
          </cell>
          <cell r="DH124">
            <v>2</v>
          </cell>
          <cell r="DI124">
            <v>7</v>
          </cell>
        </row>
        <row r="125">
          <cell r="A125" t="str">
            <v>RS 144</v>
          </cell>
          <cell r="B125">
            <v>144</v>
          </cell>
          <cell r="C125" t="str">
            <v>S</v>
          </cell>
          <cell r="D125" t="str">
            <v>T</v>
          </cell>
          <cell r="E125" t="str">
            <v>Koche River - Mangochi</v>
          </cell>
          <cell r="F125" t="str">
            <v>M10</v>
          </cell>
          <cell r="G125">
            <v>10</v>
          </cell>
          <cell r="H125">
            <v>19.600000000000001</v>
          </cell>
          <cell r="I125" t="str">
            <v>F</v>
          </cell>
          <cell r="J125" t="str">
            <v>MANGOCHI</v>
          </cell>
          <cell r="K125">
            <v>8</v>
          </cell>
          <cell r="L125">
            <v>0</v>
          </cell>
          <cell r="W125">
            <v>74</v>
          </cell>
          <cell r="X125" t="str">
            <v>DS</v>
          </cell>
          <cell r="Y125">
            <v>150</v>
          </cell>
          <cell r="Z125" t="str">
            <v>SB</v>
          </cell>
          <cell r="AA125">
            <v>100</v>
          </cell>
          <cell r="AB125" t="str">
            <v>GR</v>
          </cell>
          <cell r="AC125">
            <v>8</v>
          </cell>
          <cell r="AD125" t="str">
            <v>VR</v>
          </cell>
          <cell r="AE125">
            <v>89</v>
          </cell>
          <cell r="AF125" t="str">
            <v>SR</v>
          </cell>
          <cell r="AG125" t="str">
            <v>ST</v>
          </cell>
          <cell r="AH125">
            <v>10</v>
          </cell>
          <cell r="AI125">
            <v>0</v>
          </cell>
          <cell r="AJ125">
            <v>0</v>
          </cell>
          <cell r="AK125">
            <v>0</v>
          </cell>
          <cell r="AL125">
            <v>0</v>
          </cell>
          <cell r="AM125">
            <v>4</v>
          </cell>
          <cell r="AN125">
            <v>0</v>
          </cell>
          <cell r="BO125" t="str">
            <v>RS 144</v>
          </cell>
          <cell r="BP125">
            <v>19.600000000000001</v>
          </cell>
          <cell r="BQ125">
            <v>6.7</v>
          </cell>
          <cell r="BR125" t="str">
            <v>F</v>
          </cell>
          <cell r="BS125" t="str">
            <v>C</v>
          </cell>
          <cell r="BT125">
            <v>0</v>
          </cell>
          <cell r="BU125" t="str">
            <v>ST</v>
          </cell>
          <cell r="BV125" t="str">
            <v>DS</v>
          </cell>
          <cell r="BW125">
            <v>4</v>
          </cell>
          <cell r="BX125">
            <v>10</v>
          </cell>
          <cell r="BY125">
            <v>15</v>
          </cell>
          <cell r="BZ125">
            <v>1</v>
          </cell>
          <cell r="CA125">
            <v>8</v>
          </cell>
          <cell r="CB125">
            <v>1.3540000000000001</v>
          </cell>
          <cell r="CC125">
            <v>5.18</v>
          </cell>
          <cell r="CD125">
            <v>75</v>
          </cell>
          <cell r="CE125">
            <v>38</v>
          </cell>
          <cell r="CF125">
            <v>23</v>
          </cell>
          <cell r="CG125">
            <v>52</v>
          </cell>
          <cell r="CH125">
            <v>15</v>
          </cell>
          <cell r="CI125">
            <v>14</v>
          </cell>
          <cell r="CJ125">
            <v>4.1791044776119404E-2</v>
          </cell>
          <cell r="CK125">
            <v>10</v>
          </cell>
          <cell r="CL125">
            <v>23</v>
          </cell>
          <cell r="CM125">
            <v>0.26793800229621123</v>
          </cell>
          <cell r="CN125">
            <v>0.26793800229621123</v>
          </cell>
          <cell r="CO125">
            <v>0</v>
          </cell>
          <cell r="CP125">
            <v>0</v>
          </cell>
          <cell r="CQ125">
            <v>5.4479380022962109</v>
          </cell>
          <cell r="CR125">
            <v>50</v>
          </cell>
          <cell r="CS125">
            <v>1.5</v>
          </cell>
          <cell r="CT125">
            <v>2.5</v>
          </cell>
          <cell r="CU125">
            <v>1</v>
          </cell>
          <cell r="CV125">
            <v>9</v>
          </cell>
          <cell r="CW125">
            <v>24</v>
          </cell>
          <cell r="CX125">
            <v>48</v>
          </cell>
          <cell r="CY125">
            <v>2.2999999999999998</v>
          </cell>
          <cell r="CZ125">
            <v>2</v>
          </cell>
          <cell r="DA125">
            <v>1</v>
          </cell>
          <cell r="DB125">
            <v>1000</v>
          </cell>
          <cell r="DC125">
            <v>470</v>
          </cell>
          <cell r="DD125">
            <v>260</v>
          </cell>
          <cell r="DE125">
            <v>75</v>
          </cell>
          <cell r="DF125">
            <v>115</v>
          </cell>
          <cell r="DG125">
            <v>20</v>
          </cell>
          <cell r="DH125">
            <v>10</v>
          </cell>
          <cell r="DI125">
            <v>50</v>
          </cell>
        </row>
        <row r="126">
          <cell r="A126" t="str">
            <v>RS 080</v>
          </cell>
          <cell r="B126">
            <v>80</v>
          </cell>
          <cell r="C126" t="str">
            <v>C</v>
          </cell>
          <cell r="D126" t="str">
            <v>T</v>
          </cell>
          <cell r="E126" t="str">
            <v>International Border - Mchinji</v>
          </cell>
          <cell r="F126" t="str">
            <v>M12</v>
          </cell>
          <cell r="G126">
            <v>1</v>
          </cell>
          <cell r="H126">
            <v>11.5</v>
          </cell>
          <cell r="I126" t="str">
            <v>F</v>
          </cell>
          <cell r="J126" t="str">
            <v>MCHINJI</v>
          </cell>
          <cell r="K126">
            <v>6</v>
          </cell>
          <cell r="L126">
            <v>0</v>
          </cell>
          <cell r="W126">
            <v>79</v>
          </cell>
          <cell r="X126" t="str">
            <v>DS</v>
          </cell>
          <cell r="Y126">
            <v>250</v>
          </cell>
          <cell r="Z126" t="str">
            <v>GR</v>
          </cell>
          <cell r="AA126">
            <v>100</v>
          </cell>
          <cell r="AB126" t="str">
            <v>GR</v>
          </cell>
          <cell r="AC126">
            <v>25</v>
          </cell>
          <cell r="AD126" t="str">
            <v>VR</v>
          </cell>
          <cell r="AE126">
            <v>91</v>
          </cell>
          <cell r="AF126" t="str">
            <v>SR</v>
          </cell>
          <cell r="AG126" t="str">
            <v>ST</v>
          </cell>
          <cell r="AH126">
            <v>10</v>
          </cell>
          <cell r="AI126">
            <v>0</v>
          </cell>
          <cell r="AJ126">
            <v>0</v>
          </cell>
          <cell r="AK126">
            <v>0</v>
          </cell>
          <cell r="AL126">
            <v>0</v>
          </cell>
          <cell r="AM126">
            <v>4</v>
          </cell>
          <cell r="AN126">
            <v>0</v>
          </cell>
          <cell r="BO126" t="str">
            <v>RS 080</v>
          </cell>
          <cell r="BP126">
            <v>11.5</v>
          </cell>
          <cell r="BQ126">
            <v>6</v>
          </cell>
          <cell r="BR126" t="str">
            <v>F</v>
          </cell>
          <cell r="BS126" t="str">
            <v>C</v>
          </cell>
          <cell r="BT126">
            <v>0</v>
          </cell>
          <cell r="BU126" t="str">
            <v>ST</v>
          </cell>
          <cell r="BV126" t="str">
            <v>DS</v>
          </cell>
          <cell r="BW126">
            <v>4</v>
          </cell>
          <cell r="BX126">
            <v>10</v>
          </cell>
          <cell r="BY126">
            <v>15</v>
          </cell>
          <cell r="BZ126">
            <v>1</v>
          </cell>
          <cell r="CA126">
            <v>25</v>
          </cell>
          <cell r="CB126">
            <v>1.254</v>
          </cell>
          <cell r="CC126">
            <v>3.2394887221034847</v>
          </cell>
          <cell r="CD126">
            <v>38</v>
          </cell>
          <cell r="CE126">
            <v>6</v>
          </cell>
          <cell r="CF126">
            <v>0</v>
          </cell>
          <cell r="CG126">
            <v>38</v>
          </cell>
          <cell r="CH126">
            <v>6</v>
          </cell>
          <cell r="CI126">
            <v>0.7</v>
          </cell>
          <cell r="CJ126">
            <v>2.3333333333333331E-3</v>
          </cell>
          <cell r="CK126">
            <v>2.3333333333333331E-3</v>
          </cell>
          <cell r="CL126">
            <v>0</v>
          </cell>
          <cell r="CM126">
            <v>9.0461538461538446E-4</v>
          </cell>
          <cell r="CN126">
            <v>9.0461538461538446E-4</v>
          </cell>
          <cell r="CO126">
            <v>0</v>
          </cell>
          <cell r="CP126">
            <v>0</v>
          </cell>
          <cell r="CQ126">
            <v>3.2403933374881002</v>
          </cell>
          <cell r="CR126">
            <v>0</v>
          </cell>
          <cell r="CS126">
            <v>1</v>
          </cell>
          <cell r="CT126">
            <v>0</v>
          </cell>
          <cell r="CU126">
            <v>0</v>
          </cell>
          <cell r="CV126">
            <v>7</v>
          </cell>
          <cell r="CW126">
            <v>19</v>
          </cell>
          <cell r="CX126">
            <v>38</v>
          </cell>
          <cell r="CY126">
            <v>2</v>
          </cell>
          <cell r="CZ126">
            <v>2</v>
          </cell>
          <cell r="DA126">
            <v>1.2</v>
          </cell>
          <cell r="DB126">
            <v>200</v>
          </cell>
          <cell r="DC126">
            <v>94</v>
          </cell>
          <cell r="DD126">
            <v>52</v>
          </cell>
          <cell r="DE126">
            <v>15</v>
          </cell>
          <cell r="DF126">
            <v>23</v>
          </cell>
          <cell r="DG126">
            <v>4</v>
          </cell>
          <cell r="DH126">
            <v>2</v>
          </cell>
          <cell r="DI126">
            <v>10</v>
          </cell>
        </row>
        <row r="127">
          <cell r="A127" t="str">
            <v>RS 079</v>
          </cell>
          <cell r="B127">
            <v>79</v>
          </cell>
          <cell r="C127" t="str">
            <v>C</v>
          </cell>
          <cell r="D127" t="str">
            <v>T</v>
          </cell>
          <cell r="E127" t="str">
            <v>Mchinji - Kamwendo</v>
          </cell>
          <cell r="F127" t="str">
            <v>M12</v>
          </cell>
          <cell r="G127">
            <v>2</v>
          </cell>
          <cell r="H127">
            <v>19.100000000000001</v>
          </cell>
          <cell r="I127" t="str">
            <v>F</v>
          </cell>
          <cell r="J127" t="str">
            <v>MCHINJI</v>
          </cell>
          <cell r="K127">
            <v>6</v>
          </cell>
          <cell r="L127">
            <v>0</v>
          </cell>
          <cell r="W127">
            <v>79</v>
          </cell>
          <cell r="X127" t="str">
            <v>DS</v>
          </cell>
          <cell r="Y127">
            <v>250</v>
          </cell>
          <cell r="Z127" t="str">
            <v>GR</v>
          </cell>
          <cell r="AA127">
            <v>100</v>
          </cell>
          <cell r="AB127" t="str">
            <v>GR</v>
          </cell>
          <cell r="AC127">
            <v>25</v>
          </cell>
          <cell r="AD127" t="str">
            <v>VR</v>
          </cell>
          <cell r="AE127">
            <v>91</v>
          </cell>
          <cell r="AF127" t="str">
            <v>SR</v>
          </cell>
          <cell r="AG127" t="str">
            <v>ST</v>
          </cell>
          <cell r="AH127">
            <v>10</v>
          </cell>
          <cell r="AI127">
            <v>0</v>
          </cell>
          <cell r="AJ127">
            <v>0</v>
          </cell>
          <cell r="AK127">
            <v>0</v>
          </cell>
          <cell r="AL127">
            <v>0</v>
          </cell>
          <cell r="AM127">
            <v>4</v>
          </cell>
          <cell r="AN127">
            <v>0</v>
          </cell>
          <cell r="BO127" t="str">
            <v>RS 079</v>
          </cell>
          <cell r="BP127">
            <v>19.100000000000001</v>
          </cell>
          <cell r="BQ127">
            <v>6</v>
          </cell>
          <cell r="BR127" t="str">
            <v>F</v>
          </cell>
          <cell r="BS127" t="str">
            <v>C</v>
          </cell>
          <cell r="BT127">
            <v>0</v>
          </cell>
          <cell r="BU127" t="str">
            <v>ST</v>
          </cell>
          <cell r="BV127" t="str">
            <v>DS</v>
          </cell>
          <cell r="BW127">
            <v>4</v>
          </cell>
          <cell r="BX127">
            <v>10</v>
          </cell>
          <cell r="BY127">
            <v>15</v>
          </cell>
          <cell r="BZ127">
            <v>1</v>
          </cell>
          <cell r="CA127">
            <v>25</v>
          </cell>
          <cell r="CB127">
            <v>1.254</v>
          </cell>
          <cell r="CC127">
            <v>3.272964250312977</v>
          </cell>
          <cell r="CD127">
            <v>12</v>
          </cell>
          <cell r="CE127">
            <v>1</v>
          </cell>
          <cell r="CF127">
            <v>0</v>
          </cell>
          <cell r="CG127">
            <v>12</v>
          </cell>
          <cell r="CH127">
            <v>1</v>
          </cell>
          <cell r="CI127">
            <v>0.4</v>
          </cell>
          <cell r="CJ127">
            <v>1.3333333333333337E-3</v>
          </cell>
          <cell r="CK127">
            <v>1.3333333333333337E-3</v>
          </cell>
          <cell r="CL127">
            <v>0</v>
          </cell>
          <cell r="CM127">
            <v>5.1692307692307704E-4</v>
          </cell>
          <cell r="CN127">
            <v>5.1692307692307704E-4</v>
          </cell>
          <cell r="CO127">
            <v>0</v>
          </cell>
          <cell r="CP127">
            <v>0</v>
          </cell>
          <cell r="CQ127">
            <v>3.2734811733899001</v>
          </cell>
          <cell r="CR127">
            <v>0</v>
          </cell>
          <cell r="CS127">
            <v>1</v>
          </cell>
          <cell r="CT127">
            <v>0</v>
          </cell>
          <cell r="CU127">
            <v>0</v>
          </cell>
          <cell r="CV127">
            <v>7</v>
          </cell>
          <cell r="CW127">
            <v>19</v>
          </cell>
          <cell r="CX127">
            <v>38</v>
          </cell>
          <cell r="CY127">
            <v>2</v>
          </cell>
          <cell r="CZ127">
            <v>1.7</v>
          </cell>
          <cell r="DA127">
            <v>1</v>
          </cell>
          <cell r="DB127">
            <v>390</v>
          </cell>
          <cell r="DC127">
            <v>184</v>
          </cell>
          <cell r="DD127">
            <v>102</v>
          </cell>
          <cell r="DE127">
            <v>30</v>
          </cell>
          <cell r="DF127">
            <v>45</v>
          </cell>
          <cell r="DG127">
            <v>8</v>
          </cell>
          <cell r="DH127">
            <v>4</v>
          </cell>
          <cell r="DI127">
            <v>20</v>
          </cell>
        </row>
        <row r="128">
          <cell r="A128" t="str">
            <v>RS 077</v>
          </cell>
          <cell r="B128">
            <v>77</v>
          </cell>
          <cell r="C128" t="str">
            <v>C</v>
          </cell>
          <cell r="D128" t="str">
            <v>T</v>
          </cell>
          <cell r="E128" t="str">
            <v>Kamwendo - Bua River</v>
          </cell>
          <cell r="F128" t="str">
            <v>M12</v>
          </cell>
          <cell r="G128">
            <v>3</v>
          </cell>
          <cell r="H128">
            <v>14.7</v>
          </cell>
          <cell r="I128" t="str">
            <v>F</v>
          </cell>
          <cell r="J128" t="str">
            <v>MCHINJI</v>
          </cell>
          <cell r="K128">
            <v>6</v>
          </cell>
          <cell r="L128">
            <v>0</v>
          </cell>
          <cell r="W128">
            <v>79</v>
          </cell>
          <cell r="X128" t="str">
            <v>DS</v>
          </cell>
          <cell r="Y128">
            <v>250</v>
          </cell>
          <cell r="Z128" t="str">
            <v>GR</v>
          </cell>
          <cell r="AA128">
            <v>100</v>
          </cell>
          <cell r="AB128" t="str">
            <v>GR</v>
          </cell>
          <cell r="AC128">
            <v>25</v>
          </cell>
          <cell r="AD128" t="str">
            <v>VR</v>
          </cell>
          <cell r="AE128">
            <v>91</v>
          </cell>
          <cell r="AF128" t="str">
            <v>SR</v>
          </cell>
          <cell r="AG128" t="str">
            <v>ST</v>
          </cell>
          <cell r="AH128">
            <v>10</v>
          </cell>
          <cell r="AI128">
            <v>0</v>
          </cell>
          <cell r="AJ128">
            <v>0</v>
          </cell>
          <cell r="AK128">
            <v>0</v>
          </cell>
          <cell r="AL128">
            <v>0</v>
          </cell>
          <cell r="AM128">
            <v>4</v>
          </cell>
          <cell r="AN128">
            <v>0</v>
          </cell>
          <cell r="BO128" t="str">
            <v>RS 077</v>
          </cell>
          <cell r="BP128">
            <v>14.7</v>
          </cell>
          <cell r="BQ128">
            <v>6</v>
          </cell>
          <cell r="BR128" t="str">
            <v>F</v>
          </cell>
          <cell r="BS128" t="str">
            <v>C</v>
          </cell>
          <cell r="BT128">
            <v>0</v>
          </cell>
          <cell r="BU128" t="str">
            <v>ST</v>
          </cell>
          <cell r="BV128" t="str">
            <v>DS</v>
          </cell>
          <cell r="BW128">
            <v>4</v>
          </cell>
          <cell r="BX128">
            <v>10</v>
          </cell>
          <cell r="BY128">
            <v>15</v>
          </cell>
          <cell r="BZ128">
            <v>1</v>
          </cell>
          <cell r="CA128">
            <v>25</v>
          </cell>
          <cell r="CB128">
            <v>1.254</v>
          </cell>
          <cell r="CC128">
            <v>3.3033989240279333</v>
          </cell>
          <cell r="CD128">
            <v>15</v>
          </cell>
          <cell r="CE128">
            <v>0</v>
          </cell>
          <cell r="CF128">
            <v>0</v>
          </cell>
          <cell r="CG128">
            <v>15</v>
          </cell>
          <cell r="CH128">
            <v>0</v>
          </cell>
          <cell r="CI128">
            <v>0.3</v>
          </cell>
          <cell r="CJ128">
            <v>1E-3</v>
          </cell>
          <cell r="CK128">
            <v>1E-3</v>
          </cell>
          <cell r="CL128">
            <v>0</v>
          </cell>
          <cell r="CM128">
            <v>3.876923076923077E-4</v>
          </cell>
          <cell r="CN128">
            <v>3.876923076923077E-4</v>
          </cell>
          <cell r="CO128">
            <v>0</v>
          </cell>
          <cell r="CP128">
            <v>0</v>
          </cell>
          <cell r="CQ128">
            <v>3.3037866163356258</v>
          </cell>
          <cell r="CR128">
            <v>0</v>
          </cell>
          <cell r="CS128">
            <v>1</v>
          </cell>
          <cell r="CT128">
            <v>0</v>
          </cell>
          <cell r="CU128">
            <v>0</v>
          </cell>
          <cell r="CV128">
            <v>7</v>
          </cell>
          <cell r="CW128">
            <v>19</v>
          </cell>
          <cell r="CX128">
            <v>38</v>
          </cell>
          <cell r="CY128">
            <v>2</v>
          </cell>
          <cell r="CZ128">
            <v>1.5</v>
          </cell>
          <cell r="DA128">
            <v>1</v>
          </cell>
          <cell r="DB128">
            <v>390</v>
          </cell>
          <cell r="DC128">
            <v>184</v>
          </cell>
          <cell r="DD128">
            <v>102</v>
          </cell>
          <cell r="DE128">
            <v>30</v>
          </cell>
          <cell r="DF128">
            <v>45</v>
          </cell>
          <cell r="DG128">
            <v>8</v>
          </cell>
          <cell r="DH128">
            <v>4</v>
          </cell>
          <cell r="DI128">
            <v>20</v>
          </cell>
        </row>
        <row r="129">
          <cell r="A129" t="str">
            <v>RS 076</v>
          </cell>
          <cell r="B129">
            <v>76</v>
          </cell>
          <cell r="C129" t="str">
            <v>C</v>
          </cell>
          <cell r="D129" t="str">
            <v>T</v>
          </cell>
          <cell r="E129" t="str">
            <v>Bua River - Namitete River Bridge</v>
          </cell>
          <cell r="F129" t="str">
            <v>M12</v>
          </cell>
          <cell r="G129">
            <v>4</v>
          </cell>
          <cell r="H129">
            <v>27.9</v>
          </cell>
          <cell r="I129" t="str">
            <v>F</v>
          </cell>
          <cell r="J129" t="str">
            <v>MCHINJI</v>
          </cell>
          <cell r="K129">
            <v>6</v>
          </cell>
          <cell r="L129">
            <v>0</v>
          </cell>
          <cell r="W129">
            <v>79</v>
          </cell>
          <cell r="X129" t="str">
            <v>DS</v>
          </cell>
          <cell r="Y129">
            <v>250</v>
          </cell>
          <cell r="Z129" t="str">
            <v>GR</v>
          </cell>
          <cell r="AA129">
            <v>100</v>
          </cell>
          <cell r="AB129" t="str">
            <v>GR</v>
          </cell>
          <cell r="AC129">
            <v>25</v>
          </cell>
          <cell r="AD129" t="str">
            <v>VR</v>
          </cell>
          <cell r="AE129">
            <v>91</v>
          </cell>
          <cell r="AF129" t="str">
            <v>SR</v>
          </cell>
          <cell r="AG129" t="str">
            <v>ST</v>
          </cell>
          <cell r="AH129">
            <v>10</v>
          </cell>
          <cell r="AI129">
            <v>0</v>
          </cell>
          <cell r="AJ129">
            <v>0</v>
          </cell>
          <cell r="AK129">
            <v>0</v>
          </cell>
          <cell r="AL129">
            <v>0</v>
          </cell>
          <cell r="AM129">
            <v>4</v>
          </cell>
          <cell r="AN129">
            <v>0</v>
          </cell>
          <cell r="BO129" t="str">
            <v>RS 076</v>
          </cell>
          <cell r="BP129">
            <v>27.9</v>
          </cell>
          <cell r="BQ129">
            <v>6</v>
          </cell>
          <cell r="BR129" t="str">
            <v>F</v>
          </cell>
          <cell r="BS129" t="str">
            <v>C</v>
          </cell>
          <cell r="BT129">
            <v>0</v>
          </cell>
          <cell r="BU129" t="str">
            <v>ST</v>
          </cell>
          <cell r="BV129" t="str">
            <v>DS</v>
          </cell>
          <cell r="BW129">
            <v>4</v>
          </cell>
          <cell r="BX129">
            <v>10</v>
          </cell>
          <cell r="BY129">
            <v>15</v>
          </cell>
          <cell r="BZ129">
            <v>1</v>
          </cell>
          <cell r="CA129">
            <v>25</v>
          </cell>
          <cell r="CB129">
            <v>1.254</v>
          </cell>
          <cell r="CC129">
            <v>2.9693093575046658</v>
          </cell>
          <cell r="CD129">
            <v>14</v>
          </cell>
          <cell r="CE129">
            <v>2.8</v>
          </cell>
          <cell r="CF129">
            <v>0</v>
          </cell>
          <cell r="CG129">
            <v>14</v>
          </cell>
          <cell r="CH129">
            <v>2.8</v>
          </cell>
          <cell r="CI129">
            <v>1.2</v>
          </cell>
          <cell r="CJ129">
            <v>4.0000000000000001E-3</v>
          </cell>
          <cell r="CK129">
            <v>4.0000000000000001E-3</v>
          </cell>
          <cell r="CL129">
            <v>0</v>
          </cell>
          <cell r="CM129">
            <v>1.5507692307692308E-3</v>
          </cell>
          <cell r="CN129">
            <v>1.5507692307692308E-3</v>
          </cell>
          <cell r="CO129">
            <v>0</v>
          </cell>
          <cell r="CP129">
            <v>0</v>
          </cell>
          <cell r="CQ129">
            <v>2.9708601267354351</v>
          </cell>
          <cell r="CR129">
            <v>0</v>
          </cell>
          <cell r="CS129">
            <v>1.2</v>
          </cell>
          <cell r="CT129">
            <v>0.99999999999999978</v>
          </cell>
          <cell r="CU129">
            <v>0.39999999999999991</v>
          </cell>
          <cell r="CV129">
            <v>7</v>
          </cell>
          <cell r="CW129">
            <v>19</v>
          </cell>
          <cell r="CX129">
            <v>38</v>
          </cell>
          <cell r="CY129">
            <v>2</v>
          </cell>
          <cell r="CZ129">
            <v>1.5</v>
          </cell>
          <cell r="DA129">
            <v>1</v>
          </cell>
          <cell r="DB129">
            <v>390</v>
          </cell>
          <cell r="DC129">
            <v>184</v>
          </cell>
          <cell r="DD129">
            <v>102</v>
          </cell>
          <cell r="DE129">
            <v>30</v>
          </cell>
          <cell r="DF129">
            <v>45</v>
          </cell>
          <cell r="DG129">
            <v>8</v>
          </cell>
          <cell r="DH129">
            <v>4</v>
          </cell>
          <cell r="DI129">
            <v>20</v>
          </cell>
        </row>
        <row r="130">
          <cell r="A130" t="str">
            <v>RS 075</v>
          </cell>
          <cell r="B130">
            <v>75</v>
          </cell>
          <cell r="C130" t="str">
            <v>C</v>
          </cell>
          <cell r="D130" t="str">
            <v>T</v>
          </cell>
          <cell r="E130" t="str">
            <v>Namitete River Bridge - Chileka</v>
          </cell>
          <cell r="F130" t="str">
            <v>M12</v>
          </cell>
          <cell r="G130">
            <v>5</v>
          </cell>
          <cell r="H130">
            <v>4.0999999999999996</v>
          </cell>
          <cell r="I130" t="str">
            <v>R</v>
          </cell>
          <cell r="J130" t="str">
            <v>LILONGWE</v>
          </cell>
          <cell r="K130">
            <v>6</v>
          </cell>
          <cell r="L130">
            <v>0</v>
          </cell>
          <cell r="W130">
            <v>79</v>
          </cell>
          <cell r="X130" t="str">
            <v>DS</v>
          </cell>
          <cell r="Y130">
            <v>250</v>
          </cell>
          <cell r="Z130" t="str">
            <v>GR</v>
          </cell>
          <cell r="AA130">
            <v>100</v>
          </cell>
          <cell r="AB130" t="str">
            <v>GR</v>
          </cell>
          <cell r="AC130">
            <v>25</v>
          </cell>
          <cell r="AD130" t="str">
            <v>VR</v>
          </cell>
          <cell r="AE130">
            <v>91</v>
          </cell>
          <cell r="AF130" t="str">
            <v>SR</v>
          </cell>
          <cell r="AG130" t="str">
            <v>ST</v>
          </cell>
          <cell r="AH130">
            <v>10</v>
          </cell>
          <cell r="AI130">
            <v>0</v>
          </cell>
          <cell r="AJ130">
            <v>0</v>
          </cell>
          <cell r="AK130">
            <v>0</v>
          </cell>
          <cell r="AL130">
            <v>0</v>
          </cell>
          <cell r="AM130">
            <v>4</v>
          </cell>
          <cell r="AN130">
            <v>0</v>
          </cell>
          <cell r="BO130" t="str">
            <v>RS 075</v>
          </cell>
          <cell r="BP130">
            <v>4.0999999999999996</v>
          </cell>
          <cell r="BQ130">
            <v>6</v>
          </cell>
          <cell r="BR130" t="str">
            <v>R</v>
          </cell>
          <cell r="BS130" t="str">
            <v>C</v>
          </cell>
          <cell r="BT130">
            <v>0</v>
          </cell>
          <cell r="BU130" t="str">
            <v>ST</v>
          </cell>
          <cell r="BV130" t="str">
            <v>DS</v>
          </cell>
          <cell r="BW130">
            <v>4</v>
          </cell>
          <cell r="BX130">
            <v>10</v>
          </cell>
          <cell r="BY130">
            <v>15</v>
          </cell>
          <cell r="BZ130">
            <v>1</v>
          </cell>
          <cell r="CA130">
            <v>25</v>
          </cell>
          <cell r="CB130">
            <v>1.254</v>
          </cell>
          <cell r="CC130">
            <v>4.0210929844349206</v>
          </cell>
          <cell r="CD130">
            <v>60</v>
          </cell>
          <cell r="CE130">
            <v>30</v>
          </cell>
          <cell r="CF130">
            <v>15</v>
          </cell>
          <cell r="CG130">
            <v>45</v>
          </cell>
          <cell r="CH130">
            <v>15</v>
          </cell>
          <cell r="CI130">
            <v>0</v>
          </cell>
          <cell r="CJ130">
            <v>0</v>
          </cell>
          <cell r="CK130">
            <v>10</v>
          </cell>
          <cell r="CL130">
            <v>15</v>
          </cell>
          <cell r="CM130">
            <v>0.19923076923076921</v>
          </cell>
          <cell r="CN130">
            <v>0.19923076923076921</v>
          </cell>
          <cell r="CO130">
            <v>0</v>
          </cell>
          <cell r="CP130">
            <v>0</v>
          </cell>
          <cell r="CQ130">
            <v>4.2203237536656895</v>
          </cell>
          <cell r="CR130">
            <v>0</v>
          </cell>
          <cell r="CS130">
            <v>2</v>
          </cell>
          <cell r="CT130">
            <v>5</v>
          </cell>
          <cell r="CU130">
            <v>2</v>
          </cell>
          <cell r="CV130">
            <v>7</v>
          </cell>
          <cell r="CW130">
            <v>19</v>
          </cell>
          <cell r="CX130">
            <v>38</v>
          </cell>
          <cell r="CY130">
            <v>2</v>
          </cell>
          <cell r="CZ130">
            <v>3</v>
          </cell>
          <cell r="DA130">
            <v>1.3</v>
          </cell>
          <cell r="DB130">
            <v>390</v>
          </cell>
          <cell r="DC130">
            <v>184</v>
          </cell>
          <cell r="DD130">
            <v>102</v>
          </cell>
          <cell r="DE130">
            <v>30</v>
          </cell>
          <cell r="DF130">
            <v>45</v>
          </cell>
          <cell r="DG130">
            <v>8</v>
          </cell>
          <cell r="DH130">
            <v>4</v>
          </cell>
          <cell r="DI130">
            <v>20</v>
          </cell>
        </row>
        <row r="131">
          <cell r="A131" t="str">
            <v>RS 836</v>
          </cell>
          <cell r="B131" t="str">
            <v>n.a.</v>
          </cell>
          <cell r="C131" t="str">
            <v>C</v>
          </cell>
          <cell r="D131" t="str">
            <v>T</v>
          </cell>
          <cell r="E131" t="str">
            <v>Chileka - Chankhandwe</v>
          </cell>
          <cell r="F131" t="str">
            <v>M12</v>
          </cell>
          <cell r="G131">
            <v>6</v>
          </cell>
          <cell r="H131">
            <v>31.4</v>
          </cell>
          <cell r="I131" t="str">
            <v>R</v>
          </cell>
          <cell r="J131" t="str">
            <v>LILONGWE</v>
          </cell>
          <cell r="K131">
            <v>6</v>
          </cell>
          <cell r="L131" t="str">
            <v xml:space="preserve">New section part of RS 78 </v>
          </cell>
          <cell r="W131">
            <v>79</v>
          </cell>
          <cell r="X131" t="str">
            <v>DS</v>
          </cell>
          <cell r="Y131">
            <v>250</v>
          </cell>
          <cell r="Z131" t="str">
            <v>GR</v>
          </cell>
          <cell r="AA131">
            <v>100</v>
          </cell>
          <cell r="AB131" t="str">
            <v>GR</v>
          </cell>
          <cell r="AC131">
            <v>25</v>
          </cell>
          <cell r="AD131" t="str">
            <v>VR</v>
          </cell>
          <cell r="AE131">
            <v>91</v>
          </cell>
          <cell r="AF131" t="str">
            <v>SR</v>
          </cell>
          <cell r="AG131" t="str">
            <v>ST</v>
          </cell>
          <cell r="AH131">
            <v>10</v>
          </cell>
          <cell r="AI131">
            <v>0</v>
          </cell>
          <cell r="AJ131">
            <v>0</v>
          </cell>
          <cell r="AK131">
            <v>0</v>
          </cell>
          <cell r="AL131">
            <v>0</v>
          </cell>
          <cell r="AM131">
            <v>4</v>
          </cell>
          <cell r="AN131">
            <v>0</v>
          </cell>
          <cell r="BO131" t="str">
            <v>RS 836</v>
          </cell>
          <cell r="BP131">
            <v>31.4</v>
          </cell>
          <cell r="BQ131">
            <v>6</v>
          </cell>
          <cell r="BR131" t="str">
            <v>R</v>
          </cell>
          <cell r="BS131" t="str">
            <v>C</v>
          </cell>
          <cell r="BT131">
            <v>0</v>
          </cell>
          <cell r="BU131" t="str">
            <v>ST</v>
          </cell>
          <cell r="BV131" t="str">
            <v>DS</v>
          </cell>
          <cell r="BW131">
            <v>4</v>
          </cell>
          <cell r="BX131">
            <v>10</v>
          </cell>
          <cell r="BY131">
            <v>15</v>
          </cell>
          <cell r="BZ131">
            <v>1</v>
          </cell>
          <cell r="CA131">
            <v>25</v>
          </cell>
          <cell r="CB131">
            <v>1.254</v>
          </cell>
          <cell r="CC131">
            <v>2.98</v>
          </cell>
          <cell r="CD131">
            <v>28</v>
          </cell>
          <cell r="CE131">
            <v>11</v>
          </cell>
          <cell r="CF131">
            <v>0</v>
          </cell>
          <cell r="CG131">
            <v>28</v>
          </cell>
          <cell r="CH131">
            <v>11</v>
          </cell>
          <cell r="CI131">
            <v>0.3</v>
          </cell>
          <cell r="CJ131">
            <v>1E-3</v>
          </cell>
          <cell r="CK131">
            <v>1E-3</v>
          </cell>
          <cell r="CL131">
            <v>0</v>
          </cell>
          <cell r="CM131">
            <v>3.876923076923077E-4</v>
          </cell>
          <cell r="CN131">
            <v>3.876923076923077E-4</v>
          </cell>
          <cell r="CO131">
            <v>0</v>
          </cell>
          <cell r="CP131">
            <v>0</v>
          </cell>
          <cell r="CQ131">
            <v>2.9803876923076924</v>
          </cell>
          <cell r="CR131">
            <v>0</v>
          </cell>
          <cell r="CS131">
            <v>1</v>
          </cell>
          <cell r="CT131">
            <v>0</v>
          </cell>
          <cell r="CU131">
            <v>0</v>
          </cell>
          <cell r="CV131">
            <v>7</v>
          </cell>
          <cell r="CW131">
            <v>19</v>
          </cell>
          <cell r="CX131">
            <v>38</v>
          </cell>
          <cell r="CY131">
            <v>2.5</v>
          </cell>
          <cell r="CZ131">
            <v>1.5</v>
          </cell>
          <cell r="DA131">
            <v>1</v>
          </cell>
          <cell r="DB131">
            <v>500</v>
          </cell>
          <cell r="DC131">
            <v>235</v>
          </cell>
          <cell r="DD131">
            <v>130</v>
          </cell>
          <cell r="DE131">
            <v>38</v>
          </cell>
          <cell r="DF131">
            <v>58</v>
          </cell>
          <cell r="DG131">
            <v>10</v>
          </cell>
          <cell r="DH131">
            <v>5</v>
          </cell>
          <cell r="DI131">
            <v>25</v>
          </cell>
        </row>
        <row r="132">
          <cell r="A132" t="str">
            <v>RS 074</v>
          </cell>
          <cell r="B132">
            <v>74</v>
          </cell>
          <cell r="C132" t="str">
            <v>C</v>
          </cell>
          <cell r="D132" t="str">
            <v>T</v>
          </cell>
          <cell r="E132" t="str">
            <v>Chankhandwe - Njewa</v>
          </cell>
          <cell r="F132" t="str">
            <v>M12</v>
          </cell>
          <cell r="G132">
            <v>7</v>
          </cell>
          <cell r="H132">
            <v>11.3</v>
          </cell>
          <cell r="I132" t="str">
            <v>R</v>
          </cell>
          <cell r="J132" t="str">
            <v>LILONGWE</v>
          </cell>
          <cell r="K132">
            <v>6</v>
          </cell>
          <cell r="L132">
            <v>0</v>
          </cell>
          <cell r="W132">
            <v>79</v>
          </cell>
          <cell r="X132" t="str">
            <v>DS</v>
          </cell>
          <cell r="Y132">
            <v>250</v>
          </cell>
          <cell r="Z132" t="str">
            <v>GR</v>
          </cell>
          <cell r="AA132">
            <v>100</v>
          </cell>
          <cell r="AB132" t="str">
            <v>GR</v>
          </cell>
          <cell r="AC132">
            <v>25</v>
          </cell>
          <cell r="AD132" t="str">
            <v>VR</v>
          </cell>
          <cell r="AE132">
            <v>91</v>
          </cell>
          <cell r="AF132" t="str">
            <v>SR</v>
          </cell>
          <cell r="AG132" t="str">
            <v>ST</v>
          </cell>
          <cell r="AH132">
            <v>10</v>
          </cell>
          <cell r="AI132">
            <v>0</v>
          </cell>
          <cell r="AJ132">
            <v>0</v>
          </cell>
          <cell r="AK132">
            <v>0</v>
          </cell>
          <cell r="AL132">
            <v>0</v>
          </cell>
          <cell r="AM132">
            <v>4</v>
          </cell>
          <cell r="AN132">
            <v>0</v>
          </cell>
          <cell r="BO132" t="str">
            <v>RS 074</v>
          </cell>
          <cell r="BP132">
            <v>11.3</v>
          </cell>
          <cell r="BQ132">
            <v>6</v>
          </cell>
          <cell r="BR132" t="str">
            <v>R</v>
          </cell>
          <cell r="BS132" t="str">
            <v>C</v>
          </cell>
          <cell r="BT132">
            <v>0</v>
          </cell>
          <cell r="BU132" t="str">
            <v>ST</v>
          </cell>
          <cell r="BV132" t="str">
            <v>DS</v>
          </cell>
          <cell r="BW132">
            <v>4</v>
          </cell>
          <cell r="BX132">
            <v>10</v>
          </cell>
          <cell r="BY132">
            <v>15</v>
          </cell>
          <cell r="BZ132">
            <v>1</v>
          </cell>
          <cell r="CA132">
            <v>25</v>
          </cell>
          <cell r="CB132">
            <v>1.254</v>
          </cell>
          <cell r="CC132">
            <v>2.5701163989307867</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2.5701163989307867</v>
          </cell>
          <cell r="CR132">
            <v>0</v>
          </cell>
          <cell r="CS132">
            <v>1</v>
          </cell>
          <cell r="CT132">
            <v>0</v>
          </cell>
          <cell r="CU132">
            <v>0</v>
          </cell>
          <cell r="CV132">
            <v>7</v>
          </cell>
          <cell r="CW132">
            <v>19</v>
          </cell>
          <cell r="CX132">
            <v>38</v>
          </cell>
          <cell r="CY132">
            <v>1.5</v>
          </cell>
          <cell r="CZ132">
            <v>1</v>
          </cell>
          <cell r="DA132">
            <v>1</v>
          </cell>
          <cell r="DB132">
            <v>700</v>
          </cell>
          <cell r="DC132">
            <v>329</v>
          </cell>
          <cell r="DD132">
            <v>182</v>
          </cell>
          <cell r="DE132">
            <v>53</v>
          </cell>
          <cell r="DF132">
            <v>81</v>
          </cell>
          <cell r="DG132">
            <v>14</v>
          </cell>
          <cell r="DH132">
            <v>7</v>
          </cell>
          <cell r="DI132">
            <v>35</v>
          </cell>
        </row>
        <row r="133">
          <cell r="A133" t="str">
            <v>RS 082</v>
          </cell>
          <cell r="B133">
            <v>82</v>
          </cell>
          <cell r="C133" t="str">
            <v>C</v>
          </cell>
          <cell r="D133" t="str">
            <v>T</v>
          </cell>
          <cell r="E133" t="str">
            <v xml:space="preserve">Alimaunde (junction M1) - Lumbadzi River </v>
          </cell>
          <cell r="F133" t="str">
            <v>M14</v>
          </cell>
          <cell r="G133">
            <v>1</v>
          </cell>
          <cell r="H133">
            <v>25</v>
          </cell>
          <cell r="I133" t="str">
            <v>F</v>
          </cell>
          <cell r="J133" t="str">
            <v>LILONGWE</v>
          </cell>
          <cell r="K133">
            <v>6</v>
          </cell>
          <cell r="L133">
            <v>0</v>
          </cell>
          <cell r="W133">
            <v>92</v>
          </cell>
          <cell r="X133" t="str">
            <v>DS</v>
          </cell>
          <cell r="Y133">
            <v>150</v>
          </cell>
          <cell r="Z133" t="str">
            <v>SB</v>
          </cell>
          <cell r="AA133">
            <v>150</v>
          </cell>
          <cell r="AB133" t="str">
            <v>SB</v>
          </cell>
          <cell r="AC133">
            <v>7</v>
          </cell>
          <cell r="AD133" t="str">
            <v>VR</v>
          </cell>
          <cell r="AE133">
            <v>0</v>
          </cell>
          <cell r="AF133">
            <v>0</v>
          </cell>
          <cell r="AG133">
            <v>0</v>
          </cell>
          <cell r="AH133">
            <v>0</v>
          </cell>
          <cell r="AI133">
            <v>0</v>
          </cell>
          <cell r="AJ133">
            <v>0</v>
          </cell>
          <cell r="AK133">
            <v>0</v>
          </cell>
          <cell r="AL133">
            <v>0</v>
          </cell>
          <cell r="AM133">
            <v>1</v>
          </cell>
          <cell r="AN133" t="str">
            <v>never resealed</v>
          </cell>
          <cell r="BO133" t="str">
            <v>RS 082</v>
          </cell>
          <cell r="BP133">
            <v>25</v>
          </cell>
          <cell r="BQ133">
            <v>6.7</v>
          </cell>
          <cell r="BR133" t="str">
            <v>F</v>
          </cell>
          <cell r="BS133" t="str">
            <v>C</v>
          </cell>
          <cell r="BT133">
            <v>0</v>
          </cell>
          <cell r="BU133" t="str">
            <v>DS</v>
          </cell>
          <cell r="BV133" t="str">
            <v/>
          </cell>
          <cell r="BW133">
            <v>1</v>
          </cell>
          <cell r="BX133">
            <v>15</v>
          </cell>
          <cell r="BY133" t="str">
            <v xml:space="preserve"> </v>
          </cell>
          <cell r="BZ133">
            <v>1</v>
          </cell>
          <cell r="CA133">
            <v>7</v>
          </cell>
          <cell r="CB133">
            <v>1.677</v>
          </cell>
          <cell r="CC133">
            <v>3.56</v>
          </cell>
          <cell r="CD133">
            <v>6</v>
          </cell>
          <cell r="CE133">
            <v>0.05</v>
          </cell>
          <cell r="CF133">
            <v>0</v>
          </cell>
          <cell r="CG133">
            <v>6</v>
          </cell>
          <cell r="CH133">
            <v>0.05</v>
          </cell>
          <cell r="CI133">
            <v>0.5</v>
          </cell>
          <cell r="CJ133">
            <v>1.4925373134328358E-3</v>
          </cell>
          <cell r="CK133">
            <v>1.4925373134328358E-3</v>
          </cell>
          <cell r="CL133">
            <v>0</v>
          </cell>
          <cell r="CM133">
            <v>5.7864523536165326E-4</v>
          </cell>
          <cell r="CN133">
            <v>5.7864523536165326E-4</v>
          </cell>
          <cell r="CO133">
            <v>0</v>
          </cell>
          <cell r="CP133">
            <v>0</v>
          </cell>
          <cell r="CQ133">
            <v>3.5605786452353616</v>
          </cell>
          <cell r="CR133">
            <v>0</v>
          </cell>
          <cell r="CS133">
            <v>1</v>
          </cell>
          <cell r="CT133">
            <v>0</v>
          </cell>
          <cell r="CU133">
            <v>0</v>
          </cell>
          <cell r="CV133">
            <v>6</v>
          </cell>
          <cell r="CW133">
            <v>6</v>
          </cell>
          <cell r="CX133" t="str">
            <v xml:space="preserve"> </v>
          </cell>
          <cell r="CY133">
            <v>1.8</v>
          </cell>
          <cell r="CZ133">
            <v>1.2</v>
          </cell>
          <cell r="DA133">
            <v>1.2</v>
          </cell>
          <cell r="DB133">
            <v>500</v>
          </cell>
          <cell r="DC133">
            <v>235</v>
          </cell>
          <cell r="DD133">
            <v>130</v>
          </cell>
          <cell r="DE133">
            <v>38</v>
          </cell>
          <cell r="DF133">
            <v>58</v>
          </cell>
          <cell r="DG133">
            <v>10</v>
          </cell>
          <cell r="DH133">
            <v>5</v>
          </cell>
          <cell r="DI133">
            <v>25</v>
          </cell>
        </row>
        <row r="134">
          <cell r="A134" t="str">
            <v>RS 081</v>
          </cell>
          <cell r="B134">
            <v>81</v>
          </cell>
          <cell r="C134" t="str">
            <v>C</v>
          </cell>
          <cell r="D134" t="str">
            <v>T</v>
          </cell>
          <cell r="E134" t="str">
            <v>Lumbadzi River Bridge - Chezi</v>
          </cell>
          <cell r="F134" t="str">
            <v>M14</v>
          </cell>
          <cell r="G134">
            <v>2</v>
          </cell>
          <cell r="H134">
            <v>10.9</v>
          </cell>
          <cell r="I134" t="str">
            <v>F</v>
          </cell>
          <cell r="J134" t="str">
            <v>LILONGWE</v>
          </cell>
          <cell r="K134">
            <v>6</v>
          </cell>
          <cell r="L134">
            <v>0</v>
          </cell>
          <cell r="W134">
            <v>92</v>
          </cell>
          <cell r="X134" t="str">
            <v>DS</v>
          </cell>
          <cell r="Y134">
            <v>150</v>
          </cell>
          <cell r="Z134" t="str">
            <v>SB</v>
          </cell>
          <cell r="AA134">
            <v>150</v>
          </cell>
          <cell r="AB134" t="str">
            <v>SB</v>
          </cell>
          <cell r="AC134">
            <v>7</v>
          </cell>
          <cell r="AD134" t="str">
            <v>VR</v>
          </cell>
          <cell r="AE134">
            <v>0</v>
          </cell>
          <cell r="AF134">
            <v>0</v>
          </cell>
          <cell r="AG134">
            <v>0</v>
          </cell>
          <cell r="AH134">
            <v>0</v>
          </cell>
          <cell r="AI134">
            <v>0</v>
          </cell>
          <cell r="AJ134">
            <v>0</v>
          </cell>
          <cell r="AK134">
            <v>0</v>
          </cell>
          <cell r="AL134">
            <v>0</v>
          </cell>
          <cell r="AM134">
            <v>1</v>
          </cell>
          <cell r="AN134" t="str">
            <v>never resealed</v>
          </cell>
          <cell r="BO134" t="str">
            <v>RS 081</v>
          </cell>
          <cell r="BP134">
            <v>10.9</v>
          </cell>
          <cell r="BQ134">
            <v>6.7</v>
          </cell>
          <cell r="BR134" t="str">
            <v>F</v>
          </cell>
          <cell r="BS134" t="str">
            <v>C</v>
          </cell>
          <cell r="BT134">
            <v>0</v>
          </cell>
          <cell r="BU134" t="str">
            <v>DS</v>
          </cell>
          <cell r="BV134" t="str">
            <v/>
          </cell>
          <cell r="BW134">
            <v>1</v>
          </cell>
          <cell r="BX134">
            <v>15</v>
          </cell>
          <cell r="BY134" t="str">
            <v xml:space="preserve"> </v>
          </cell>
          <cell r="BZ134">
            <v>1</v>
          </cell>
          <cell r="CA134">
            <v>7</v>
          </cell>
          <cell r="CB134">
            <v>1.677</v>
          </cell>
          <cell r="CC134">
            <v>4.25</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4.25</v>
          </cell>
          <cell r="CR134">
            <v>0</v>
          </cell>
          <cell r="CS134">
            <v>1</v>
          </cell>
          <cell r="CT134">
            <v>0</v>
          </cell>
          <cell r="CU134">
            <v>0</v>
          </cell>
          <cell r="CV134">
            <v>6</v>
          </cell>
          <cell r="CW134">
            <v>6</v>
          </cell>
          <cell r="CX134" t="str">
            <v xml:space="preserve"> </v>
          </cell>
          <cell r="CY134">
            <v>1.2</v>
          </cell>
          <cell r="CZ134">
            <v>1.1000000000000001</v>
          </cell>
          <cell r="DA134">
            <v>1.2</v>
          </cell>
          <cell r="DB134">
            <v>400</v>
          </cell>
          <cell r="DC134">
            <v>188</v>
          </cell>
          <cell r="DD134">
            <v>104</v>
          </cell>
          <cell r="DE134">
            <v>30</v>
          </cell>
          <cell r="DF134">
            <v>46</v>
          </cell>
          <cell r="DG134">
            <v>8</v>
          </cell>
          <cell r="DH134">
            <v>4</v>
          </cell>
          <cell r="DI134">
            <v>20</v>
          </cell>
        </row>
        <row r="135">
          <cell r="A135" t="str">
            <v>RS 084</v>
          </cell>
          <cell r="B135">
            <v>84</v>
          </cell>
          <cell r="C135" t="str">
            <v>C</v>
          </cell>
          <cell r="D135" t="str">
            <v>T</v>
          </cell>
          <cell r="E135" t="str">
            <v>Chezi - Kachinchezo</v>
          </cell>
          <cell r="F135" t="str">
            <v>M14</v>
          </cell>
          <cell r="G135">
            <v>3</v>
          </cell>
          <cell r="H135">
            <v>9.6</v>
          </cell>
          <cell r="I135" t="str">
            <v>R</v>
          </cell>
          <cell r="J135" t="str">
            <v>DOWA</v>
          </cell>
          <cell r="K135">
            <v>6</v>
          </cell>
          <cell r="L135">
            <v>0</v>
          </cell>
          <cell r="W135">
            <v>92</v>
          </cell>
          <cell r="X135" t="str">
            <v>DS</v>
          </cell>
          <cell r="Y135">
            <v>150</v>
          </cell>
          <cell r="Z135" t="str">
            <v>SB</v>
          </cell>
          <cell r="AA135">
            <v>150</v>
          </cell>
          <cell r="AB135" t="str">
            <v>SB</v>
          </cell>
          <cell r="AC135">
            <v>7</v>
          </cell>
          <cell r="AD135" t="str">
            <v>VR</v>
          </cell>
          <cell r="AE135">
            <v>0</v>
          </cell>
          <cell r="AF135">
            <v>0</v>
          </cell>
          <cell r="AG135">
            <v>0</v>
          </cell>
          <cell r="AH135">
            <v>0</v>
          </cell>
          <cell r="AI135">
            <v>0</v>
          </cell>
          <cell r="AJ135">
            <v>0</v>
          </cell>
          <cell r="AK135">
            <v>0</v>
          </cell>
          <cell r="AL135">
            <v>0</v>
          </cell>
          <cell r="AM135">
            <v>1</v>
          </cell>
          <cell r="AN135" t="str">
            <v>never resealed</v>
          </cell>
          <cell r="BO135" t="str">
            <v>RS 084</v>
          </cell>
          <cell r="BP135">
            <v>9.6</v>
          </cell>
          <cell r="BQ135">
            <v>6.7</v>
          </cell>
          <cell r="BR135" t="str">
            <v>R</v>
          </cell>
          <cell r="BS135" t="str">
            <v>C</v>
          </cell>
          <cell r="BT135">
            <v>0</v>
          </cell>
          <cell r="BU135" t="str">
            <v>DS</v>
          </cell>
          <cell r="BV135" t="str">
            <v/>
          </cell>
          <cell r="BW135">
            <v>1</v>
          </cell>
          <cell r="BX135">
            <v>15</v>
          </cell>
          <cell r="BY135" t="str">
            <v xml:space="preserve"> </v>
          </cell>
          <cell r="BZ135">
            <v>1</v>
          </cell>
          <cell r="CA135">
            <v>7</v>
          </cell>
          <cell r="CB135">
            <v>1.677</v>
          </cell>
          <cell r="CC135">
            <v>3.66</v>
          </cell>
          <cell r="CD135">
            <v>0</v>
          </cell>
          <cell r="CE135">
            <v>0</v>
          </cell>
          <cell r="CF135">
            <v>0</v>
          </cell>
          <cell r="CG135">
            <v>0</v>
          </cell>
          <cell r="CH135">
            <v>0</v>
          </cell>
          <cell r="CI135">
            <v>0.1</v>
          </cell>
          <cell r="CJ135">
            <v>2.9850746268656722E-4</v>
          </cell>
          <cell r="CK135">
            <v>2.9850746268656722E-4</v>
          </cell>
          <cell r="CL135">
            <v>0</v>
          </cell>
          <cell r="CM135">
            <v>1.1572904707233067E-4</v>
          </cell>
          <cell r="CN135">
            <v>1.1572904707233067E-4</v>
          </cell>
          <cell r="CO135">
            <v>0</v>
          </cell>
          <cell r="CP135">
            <v>0</v>
          </cell>
          <cell r="CQ135">
            <v>3.6601157290470723</v>
          </cell>
          <cell r="CR135">
            <v>0</v>
          </cell>
          <cell r="CS135">
            <v>1</v>
          </cell>
          <cell r="CT135">
            <v>0</v>
          </cell>
          <cell r="CU135">
            <v>0</v>
          </cell>
          <cell r="CV135">
            <v>6</v>
          </cell>
          <cell r="CW135">
            <v>6</v>
          </cell>
          <cell r="CX135" t="str">
            <v xml:space="preserve"> </v>
          </cell>
          <cell r="CY135">
            <v>1.1000000000000001</v>
          </cell>
          <cell r="CZ135">
            <v>1.1000000000000001</v>
          </cell>
          <cell r="DA135">
            <v>1.1000000000000001</v>
          </cell>
          <cell r="DB135">
            <v>300</v>
          </cell>
          <cell r="DC135">
            <v>141</v>
          </cell>
          <cell r="DD135">
            <v>78</v>
          </cell>
          <cell r="DE135">
            <v>23</v>
          </cell>
          <cell r="DF135">
            <v>35</v>
          </cell>
          <cell r="DG135">
            <v>6</v>
          </cell>
          <cell r="DH135">
            <v>3</v>
          </cell>
          <cell r="DI135">
            <v>15</v>
          </cell>
        </row>
        <row r="136">
          <cell r="A136" t="str">
            <v>RS 216</v>
          </cell>
          <cell r="B136">
            <v>38</v>
          </cell>
          <cell r="C136" t="str">
            <v>C</v>
          </cell>
          <cell r="D136" t="str">
            <v>T</v>
          </cell>
          <cell r="E136" t="str">
            <v>Kachinchezo - Kanyenyeva</v>
          </cell>
          <cell r="F136" t="str">
            <v>M14</v>
          </cell>
          <cell r="G136">
            <v>4</v>
          </cell>
          <cell r="H136">
            <v>10.8</v>
          </cell>
          <cell r="I136" t="str">
            <v>R</v>
          </cell>
          <cell r="J136" t="str">
            <v>DOWA</v>
          </cell>
          <cell r="K136">
            <v>6</v>
          </cell>
          <cell r="L136" t="str">
            <v>Changed designation from M16 to M14</v>
          </cell>
          <cell r="W136">
            <v>92</v>
          </cell>
          <cell r="X136" t="str">
            <v>DS</v>
          </cell>
          <cell r="Y136">
            <v>150</v>
          </cell>
          <cell r="Z136" t="str">
            <v>SB</v>
          </cell>
          <cell r="AA136">
            <v>150</v>
          </cell>
          <cell r="AB136" t="str">
            <v>SB</v>
          </cell>
          <cell r="AC136">
            <v>7</v>
          </cell>
          <cell r="AD136" t="str">
            <v>VR</v>
          </cell>
          <cell r="AE136">
            <v>0</v>
          </cell>
          <cell r="AF136">
            <v>0</v>
          </cell>
          <cell r="AG136">
            <v>0</v>
          </cell>
          <cell r="AH136">
            <v>0</v>
          </cell>
          <cell r="AI136">
            <v>0</v>
          </cell>
          <cell r="AJ136">
            <v>0</v>
          </cell>
          <cell r="AK136">
            <v>0</v>
          </cell>
          <cell r="AL136">
            <v>0</v>
          </cell>
          <cell r="AM136">
            <v>1</v>
          </cell>
          <cell r="AN136" t="str">
            <v>never resealed</v>
          </cell>
          <cell r="BO136" t="str">
            <v>RS 216</v>
          </cell>
          <cell r="BP136">
            <v>10.8</v>
          </cell>
          <cell r="BQ136">
            <v>6.7</v>
          </cell>
          <cell r="BR136" t="str">
            <v>R</v>
          </cell>
          <cell r="BS136" t="str">
            <v>C</v>
          </cell>
          <cell r="BT136">
            <v>0</v>
          </cell>
          <cell r="BU136" t="str">
            <v>DS</v>
          </cell>
          <cell r="BV136" t="str">
            <v/>
          </cell>
          <cell r="BW136">
            <v>1</v>
          </cell>
          <cell r="BX136">
            <v>15</v>
          </cell>
          <cell r="BY136" t="str">
            <v xml:space="preserve"> </v>
          </cell>
          <cell r="BZ136">
            <v>1</v>
          </cell>
          <cell r="CA136">
            <v>7</v>
          </cell>
          <cell r="CB136">
            <v>1.677</v>
          </cell>
          <cell r="CC136">
            <v>3.81</v>
          </cell>
          <cell r="CD136">
            <v>0</v>
          </cell>
          <cell r="CE136">
            <v>0</v>
          </cell>
          <cell r="CF136">
            <v>0</v>
          </cell>
          <cell r="CG136">
            <v>0</v>
          </cell>
          <cell r="CH136">
            <v>0</v>
          </cell>
          <cell r="CI136">
            <v>0.1</v>
          </cell>
          <cell r="CJ136">
            <v>2.9850746268656722E-4</v>
          </cell>
          <cell r="CK136">
            <v>2.9850746268656722E-4</v>
          </cell>
          <cell r="CL136">
            <v>0</v>
          </cell>
          <cell r="CM136">
            <v>1.1572904707233067E-4</v>
          </cell>
          <cell r="CN136">
            <v>1.1572904707233067E-4</v>
          </cell>
          <cell r="CO136">
            <v>0</v>
          </cell>
          <cell r="CP136">
            <v>0</v>
          </cell>
          <cell r="CQ136">
            <v>3.8101157290470722</v>
          </cell>
          <cell r="CR136">
            <v>0</v>
          </cell>
          <cell r="CS136">
            <v>1</v>
          </cell>
          <cell r="CT136">
            <v>0</v>
          </cell>
          <cell r="CU136">
            <v>0</v>
          </cell>
          <cell r="CV136">
            <v>6</v>
          </cell>
          <cell r="CW136">
            <v>6</v>
          </cell>
          <cell r="CX136" t="str">
            <v xml:space="preserve"> </v>
          </cell>
          <cell r="CY136">
            <v>1.1000000000000001</v>
          </cell>
          <cell r="CZ136">
            <v>1.1000000000000001</v>
          </cell>
          <cell r="DA136">
            <v>1.1000000000000001</v>
          </cell>
          <cell r="DB136">
            <v>300</v>
          </cell>
          <cell r="DC136">
            <v>141</v>
          </cell>
          <cell r="DD136">
            <v>78</v>
          </cell>
          <cell r="DE136">
            <v>23</v>
          </cell>
          <cell r="DF136">
            <v>35</v>
          </cell>
          <cell r="DG136">
            <v>6</v>
          </cell>
          <cell r="DH136">
            <v>3</v>
          </cell>
          <cell r="DI136">
            <v>15</v>
          </cell>
        </row>
        <row r="137">
          <cell r="A137" t="str">
            <v>RS 221</v>
          </cell>
          <cell r="B137">
            <v>43</v>
          </cell>
          <cell r="C137" t="str">
            <v>C</v>
          </cell>
          <cell r="D137" t="str">
            <v>T</v>
          </cell>
          <cell r="E137" t="str">
            <v>Kanyenyeva - Chembe Railroad Bridge</v>
          </cell>
          <cell r="F137" t="str">
            <v>M14</v>
          </cell>
          <cell r="G137">
            <v>5</v>
          </cell>
          <cell r="H137">
            <v>1.8</v>
          </cell>
          <cell r="I137" t="str">
            <v>R</v>
          </cell>
          <cell r="J137" t="str">
            <v>DOWA</v>
          </cell>
          <cell r="K137">
            <v>6</v>
          </cell>
          <cell r="L137" t="str">
            <v xml:space="preserve">Changed designation from M16 to M14 </v>
          </cell>
          <cell r="W137">
            <v>92</v>
          </cell>
          <cell r="X137" t="str">
            <v>DS</v>
          </cell>
          <cell r="Y137">
            <v>150</v>
          </cell>
          <cell r="Z137" t="str">
            <v>SB</v>
          </cell>
          <cell r="AA137">
            <v>150</v>
          </cell>
          <cell r="AB137" t="str">
            <v>SB</v>
          </cell>
          <cell r="AC137">
            <v>7</v>
          </cell>
          <cell r="AD137" t="str">
            <v>VR</v>
          </cell>
          <cell r="AE137">
            <v>0</v>
          </cell>
          <cell r="AF137">
            <v>0</v>
          </cell>
          <cell r="AG137">
            <v>0</v>
          </cell>
          <cell r="AH137">
            <v>0</v>
          </cell>
          <cell r="AI137">
            <v>0</v>
          </cell>
          <cell r="AJ137">
            <v>0</v>
          </cell>
          <cell r="AK137">
            <v>0</v>
          </cell>
          <cell r="AL137">
            <v>0</v>
          </cell>
          <cell r="AM137">
            <v>1</v>
          </cell>
          <cell r="AN137" t="str">
            <v>never resealed</v>
          </cell>
          <cell r="BO137" t="str">
            <v>RS 221</v>
          </cell>
          <cell r="BP137">
            <v>1.8</v>
          </cell>
          <cell r="BQ137">
            <v>8</v>
          </cell>
          <cell r="BR137" t="str">
            <v>R</v>
          </cell>
          <cell r="BS137" t="str">
            <v>C</v>
          </cell>
          <cell r="BT137">
            <v>1</v>
          </cell>
          <cell r="BU137" t="str">
            <v>DS</v>
          </cell>
          <cell r="BV137" t="str">
            <v/>
          </cell>
          <cell r="BW137">
            <v>1</v>
          </cell>
          <cell r="BX137">
            <v>15</v>
          </cell>
          <cell r="BY137" t="str">
            <v xml:space="preserve"> </v>
          </cell>
          <cell r="BZ137">
            <v>1</v>
          </cell>
          <cell r="CA137">
            <v>7</v>
          </cell>
          <cell r="CB137">
            <v>1.677</v>
          </cell>
          <cell r="CC137">
            <v>3.8</v>
          </cell>
          <cell r="CD137">
            <v>0</v>
          </cell>
          <cell r="CE137">
            <v>0</v>
          </cell>
          <cell r="CF137">
            <v>0</v>
          </cell>
          <cell r="CG137">
            <v>0</v>
          </cell>
          <cell r="CH137">
            <v>0</v>
          </cell>
          <cell r="CI137">
            <v>0.15</v>
          </cell>
          <cell r="CJ137">
            <v>3.7499999999999995E-4</v>
          </cell>
          <cell r="CK137">
            <v>3.7499999999999995E-4</v>
          </cell>
          <cell r="CL137">
            <v>0</v>
          </cell>
          <cell r="CM137">
            <v>1.4538461538461537E-4</v>
          </cell>
          <cell r="CN137">
            <v>1.4538461538461537E-4</v>
          </cell>
          <cell r="CO137">
            <v>0</v>
          </cell>
          <cell r="CP137">
            <v>0</v>
          </cell>
          <cell r="CQ137">
            <v>3.8001453846153845</v>
          </cell>
          <cell r="CR137">
            <v>0</v>
          </cell>
          <cell r="CS137">
            <v>1</v>
          </cell>
          <cell r="CT137">
            <v>0</v>
          </cell>
          <cell r="CU137">
            <v>0</v>
          </cell>
          <cell r="CV137">
            <v>6</v>
          </cell>
          <cell r="CW137">
            <v>6</v>
          </cell>
          <cell r="CX137" t="str">
            <v xml:space="preserve"> </v>
          </cell>
          <cell r="CY137">
            <v>1.1000000000000001</v>
          </cell>
          <cell r="CZ137">
            <v>1.1000000000000001</v>
          </cell>
          <cell r="DA137">
            <v>1.1000000000000001</v>
          </cell>
          <cell r="DB137">
            <v>300</v>
          </cell>
          <cell r="DC137">
            <v>141</v>
          </cell>
          <cell r="DD137">
            <v>78</v>
          </cell>
          <cell r="DE137">
            <v>23</v>
          </cell>
          <cell r="DF137">
            <v>35</v>
          </cell>
          <cell r="DG137">
            <v>6</v>
          </cell>
          <cell r="DH137">
            <v>3</v>
          </cell>
          <cell r="DI137">
            <v>15</v>
          </cell>
        </row>
        <row r="138">
          <cell r="A138" t="str">
            <v>RS 060</v>
          </cell>
          <cell r="B138">
            <v>60</v>
          </cell>
          <cell r="C138" t="str">
            <v>C</v>
          </cell>
          <cell r="D138" t="str">
            <v>T</v>
          </cell>
          <cell r="E138" t="str">
            <v>Chembe Railroad Bridge - Makande</v>
          </cell>
          <cell r="F138" t="str">
            <v>M14</v>
          </cell>
          <cell r="G138">
            <v>6</v>
          </cell>
          <cell r="H138">
            <v>6.8</v>
          </cell>
          <cell r="I138" t="str">
            <v>F</v>
          </cell>
          <cell r="J138" t="str">
            <v>SALIMA</v>
          </cell>
          <cell r="K138">
            <v>6</v>
          </cell>
          <cell r="L138" t="str">
            <v>Changed designation from M5 to M14</v>
          </cell>
          <cell r="W138">
            <v>92</v>
          </cell>
          <cell r="X138" t="str">
            <v>DS</v>
          </cell>
          <cell r="Y138">
            <v>150</v>
          </cell>
          <cell r="Z138" t="str">
            <v>SB</v>
          </cell>
          <cell r="AA138">
            <v>150</v>
          </cell>
          <cell r="AB138" t="str">
            <v>SB</v>
          </cell>
          <cell r="AC138">
            <v>7</v>
          </cell>
          <cell r="AD138" t="str">
            <v>VR</v>
          </cell>
          <cell r="AE138">
            <v>0</v>
          </cell>
          <cell r="AF138">
            <v>0</v>
          </cell>
          <cell r="AG138">
            <v>0</v>
          </cell>
          <cell r="AH138">
            <v>0</v>
          </cell>
          <cell r="AI138">
            <v>0</v>
          </cell>
          <cell r="AJ138">
            <v>0</v>
          </cell>
          <cell r="AK138">
            <v>0</v>
          </cell>
          <cell r="AL138">
            <v>0</v>
          </cell>
          <cell r="AM138">
            <v>1</v>
          </cell>
          <cell r="AN138" t="str">
            <v>never resealed</v>
          </cell>
          <cell r="BO138" t="str">
            <v>RS 060</v>
          </cell>
          <cell r="BP138">
            <v>6.8</v>
          </cell>
          <cell r="BQ138">
            <v>6.7</v>
          </cell>
          <cell r="BR138" t="str">
            <v>F</v>
          </cell>
          <cell r="BS138" t="str">
            <v>C</v>
          </cell>
          <cell r="BT138">
            <v>0</v>
          </cell>
          <cell r="BU138" t="str">
            <v>DS</v>
          </cell>
          <cell r="BV138" t="str">
            <v/>
          </cell>
          <cell r="BW138">
            <v>1</v>
          </cell>
          <cell r="BX138">
            <v>15</v>
          </cell>
          <cell r="BY138" t="str">
            <v xml:space="preserve"> </v>
          </cell>
          <cell r="BZ138">
            <v>1</v>
          </cell>
          <cell r="CA138">
            <v>7</v>
          </cell>
          <cell r="CB138">
            <v>1.677</v>
          </cell>
          <cell r="CC138">
            <v>4.38</v>
          </cell>
          <cell r="CD138">
            <v>0</v>
          </cell>
          <cell r="CE138">
            <v>0</v>
          </cell>
          <cell r="CF138">
            <v>0</v>
          </cell>
          <cell r="CG138">
            <v>0</v>
          </cell>
          <cell r="CH138">
            <v>0</v>
          </cell>
          <cell r="CI138">
            <v>0.2</v>
          </cell>
          <cell r="CJ138">
            <v>5.9701492537313444E-4</v>
          </cell>
          <cell r="CK138">
            <v>5.9701492537313444E-4</v>
          </cell>
          <cell r="CL138">
            <v>0</v>
          </cell>
          <cell r="CM138">
            <v>2.3145809414466134E-4</v>
          </cell>
          <cell r="CN138">
            <v>2.3145809414466134E-4</v>
          </cell>
          <cell r="CO138">
            <v>0</v>
          </cell>
          <cell r="CP138">
            <v>0</v>
          </cell>
          <cell r="CQ138">
            <v>4.3802314580941442</v>
          </cell>
          <cell r="CR138">
            <v>0</v>
          </cell>
          <cell r="CS138">
            <v>1</v>
          </cell>
          <cell r="CT138">
            <v>0</v>
          </cell>
          <cell r="CU138">
            <v>0</v>
          </cell>
          <cell r="CV138">
            <v>6</v>
          </cell>
          <cell r="CW138">
            <v>6</v>
          </cell>
          <cell r="CX138" t="str">
            <v xml:space="preserve"> </v>
          </cell>
          <cell r="CY138">
            <v>1.1000000000000001</v>
          </cell>
          <cell r="CZ138">
            <v>1.1000000000000001</v>
          </cell>
          <cell r="DA138">
            <v>1.1000000000000001</v>
          </cell>
          <cell r="DB138">
            <v>300</v>
          </cell>
          <cell r="DC138">
            <v>141</v>
          </cell>
          <cell r="DD138">
            <v>78</v>
          </cell>
          <cell r="DE138">
            <v>23</v>
          </cell>
          <cell r="DF138">
            <v>35</v>
          </cell>
          <cell r="DG138">
            <v>6</v>
          </cell>
          <cell r="DH138">
            <v>3</v>
          </cell>
          <cell r="DI138">
            <v>15</v>
          </cell>
        </row>
        <row r="139">
          <cell r="A139" t="str">
            <v>RS 045</v>
          </cell>
          <cell r="B139">
            <v>45</v>
          </cell>
          <cell r="C139" t="str">
            <v>C</v>
          </cell>
          <cell r="D139" t="str">
            <v>T</v>
          </cell>
          <cell r="E139" t="str">
            <v>Makande - Kaphatenga</v>
          </cell>
          <cell r="F139" t="str">
            <v>M14</v>
          </cell>
          <cell r="G139">
            <v>7</v>
          </cell>
          <cell r="H139">
            <v>4.5999999999999996</v>
          </cell>
          <cell r="I139" t="str">
            <v>F</v>
          </cell>
          <cell r="J139" t="str">
            <v>SALIMA</v>
          </cell>
          <cell r="K139">
            <v>6</v>
          </cell>
          <cell r="L139" t="str">
            <v>Changed designation from M5 to M14</v>
          </cell>
          <cell r="W139">
            <v>92</v>
          </cell>
          <cell r="X139" t="str">
            <v>DS</v>
          </cell>
          <cell r="Y139">
            <v>150</v>
          </cell>
          <cell r="Z139" t="str">
            <v>SB</v>
          </cell>
          <cell r="AA139">
            <v>150</v>
          </cell>
          <cell r="AB139" t="str">
            <v>SB</v>
          </cell>
          <cell r="AC139">
            <v>7</v>
          </cell>
          <cell r="AD139" t="str">
            <v>VR</v>
          </cell>
          <cell r="AE139">
            <v>0</v>
          </cell>
          <cell r="AF139">
            <v>0</v>
          </cell>
          <cell r="AG139">
            <v>0</v>
          </cell>
          <cell r="AH139">
            <v>0</v>
          </cell>
          <cell r="AI139">
            <v>0</v>
          </cell>
          <cell r="AJ139">
            <v>0</v>
          </cell>
          <cell r="AK139">
            <v>0</v>
          </cell>
          <cell r="AL139">
            <v>0</v>
          </cell>
          <cell r="AM139">
            <v>1</v>
          </cell>
          <cell r="AN139" t="str">
            <v>never resealed</v>
          </cell>
          <cell r="BO139" t="str">
            <v>RS 045</v>
          </cell>
          <cell r="BP139">
            <v>4.5999999999999996</v>
          </cell>
          <cell r="BQ139">
            <v>6.7</v>
          </cell>
          <cell r="BR139" t="str">
            <v>F</v>
          </cell>
          <cell r="BS139" t="str">
            <v>C</v>
          </cell>
          <cell r="BT139">
            <v>0</v>
          </cell>
          <cell r="BU139" t="str">
            <v>DS</v>
          </cell>
          <cell r="BV139" t="str">
            <v/>
          </cell>
          <cell r="BW139">
            <v>1</v>
          </cell>
          <cell r="BX139">
            <v>15</v>
          </cell>
          <cell r="BY139" t="str">
            <v xml:space="preserve"> </v>
          </cell>
          <cell r="BZ139">
            <v>1</v>
          </cell>
          <cell r="CA139">
            <v>7</v>
          </cell>
          <cell r="CB139">
            <v>1.677</v>
          </cell>
          <cell r="CC139">
            <v>4</v>
          </cell>
          <cell r="CD139">
            <v>0</v>
          </cell>
          <cell r="CE139">
            <v>0</v>
          </cell>
          <cell r="CF139">
            <v>0</v>
          </cell>
          <cell r="CG139">
            <v>0</v>
          </cell>
          <cell r="CH139">
            <v>0</v>
          </cell>
          <cell r="CI139">
            <v>0.1</v>
          </cell>
          <cell r="CJ139">
            <v>2.9850746268656722E-4</v>
          </cell>
          <cell r="CK139">
            <v>2.9850746268656722E-4</v>
          </cell>
          <cell r="CL139">
            <v>0</v>
          </cell>
          <cell r="CM139">
            <v>1.1572904707233067E-4</v>
          </cell>
          <cell r="CN139">
            <v>1.1572904707233067E-4</v>
          </cell>
          <cell r="CO139">
            <v>0</v>
          </cell>
          <cell r="CP139">
            <v>0</v>
          </cell>
          <cell r="CQ139">
            <v>4.0001157290470726</v>
          </cell>
          <cell r="CR139">
            <v>0</v>
          </cell>
          <cell r="CS139">
            <v>1</v>
          </cell>
          <cell r="CT139">
            <v>0</v>
          </cell>
          <cell r="CU139">
            <v>0</v>
          </cell>
          <cell r="CV139">
            <v>6</v>
          </cell>
          <cell r="CW139">
            <v>6</v>
          </cell>
          <cell r="CX139" t="str">
            <v xml:space="preserve"> </v>
          </cell>
          <cell r="CY139">
            <v>1.1000000000000001</v>
          </cell>
          <cell r="CZ139">
            <v>1.1000000000000001</v>
          </cell>
          <cell r="DA139">
            <v>1.1000000000000001</v>
          </cell>
          <cell r="DB139">
            <v>300</v>
          </cell>
          <cell r="DC139">
            <v>141</v>
          </cell>
          <cell r="DD139">
            <v>78</v>
          </cell>
          <cell r="DE139">
            <v>23</v>
          </cell>
          <cell r="DF139">
            <v>35</v>
          </cell>
          <cell r="DG139">
            <v>6</v>
          </cell>
          <cell r="DH139">
            <v>3</v>
          </cell>
          <cell r="DI139">
            <v>15</v>
          </cell>
        </row>
        <row r="140">
          <cell r="A140" t="str">
            <v>RS 260</v>
          </cell>
          <cell r="B140">
            <v>82</v>
          </cell>
          <cell r="C140" t="str">
            <v>C</v>
          </cell>
          <cell r="D140" t="str">
            <v>T</v>
          </cell>
          <cell r="E140" t="str">
            <v>Chiwengo - Kasungu</v>
          </cell>
          <cell r="F140" t="str">
            <v>M18</v>
          </cell>
          <cell r="G140">
            <v>1</v>
          </cell>
          <cell r="H140">
            <v>9.4</v>
          </cell>
          <cell r="I140" t="str">
            <v>F</v>
          </cell>
          <cell r="J140" t="str">
            <v>KASUNGU</v>
          </cell>
          <cell r="K140">
            <v>5</v>
          </cell>
          <cell r="L140" t="str">
            <v xml:space="preserve">Changed designation from S120 to M18 </v>
          </cell>
          <cell r="W140">
            <v>97</v>
          </cell>
          <cell r="X140" t="str">
            <v>DS</v>
          </cell>
          <cell r="Y140">
            <v>150</v>
          </cell>
          <cell r="Z140" t="str">
            <v>GR</v>
          </cell>
          <cell r="AA140">
            <v>100</v>
          </cell>
          <cell r="AB140" t="str">
            <v>GR</v>
          </cell>
          <cell r="AC140">
            <v>5</v>
          </cell>
          <cell r="AD140" t="str">
            <v>AM</v>
          </cell>
          <cell r="AE140">
            <v>0</v>
          </cell>
          <cell r="AF140">
            <v>0</v>
          </cell>
          <cell r="AG140">
            <v>0</v>
          </cell>
          <cell r="AH140">
            <v>0</v>
          </cell>
          <cell r="AI140">
            <v>0</v>
          </cell>
          <cell r="AJ140">
            <v>0</v>
          </cell>
          <cell r="AK140">
            <v>0</v>
          </cell>
          <cell r="AL140">
            <v>0</v>
          </cell>
          <cell r="AM140">
            <v>1</v>
          </cell>
          <cell r="AN140" t="str">
            <v>never resealed</v>
          </cell>
          <cell r="BO140" t="str">
            <v>RS 260</v>
          </cell>
          <cell r="BP140">
            <v>9.4</v>
          </cell>
          <cell r="BQ140">
            <v>6.7</v>
          </cell>
          <cell r="BR140" t="str">
            <v>F</v>
          </cell>
          <cell r="BS140">
            <v>0</v>
          </cell>
          <cell r="BT140">
            <v>0</v>
          </cell>
          <cell r="BU140" t="str">
            <v>DS</v>
          </cell>
          <cell r="BV140" t="str">
            <v/>
          </cell>
          <cell r="BW140">
            <v>1</v>
          </cell>
          <cell r="BX140">
            <v>15</v>
          </cell>
          <cell r="BY140" t="str">
            <v xml:space="preserve"> </v>
          </cell>
          <cell r="BZ140">
            <v>1</v>
          </cell>
          <cell r="CA140">
            <v>5</v>
          </cell>
          <cell r="CB140">
            <v>1.077</v>
          </cell>
          <cell r="CC140">
            <v>2.8</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2.8</v>
          </cell>
          <cell r="CR140">
            <v>0</v>
          </cell>
          <cell r="CS140">
            <v>1</v>
          </cell>
          <cell r="CT140">
            <v>0</v>
          </cell>
          <cell r="CU140">
            <v>0</v>
          </cell>
          <cell r="CV140">
            <v>1</v>
          </cell>
          <cell r="CW140">
            <v>1</v>
          </cell>
          <cell r="CX140" t="str">
            <v xml:space="preserve"> </v>
          </cell>
          <cell r="CY140">
            <v>1</v>
          </cell>
          <cell r="CZ140">
            <v>1</v>
          </cell>
          <cell r="DA140">
            <v>1</v>
          </cell>
          <cell r="DB140">
            <v>100</v>
          </cell>
          <cell r="DC140">
            <v>47</v>
          </cell>
          <cell r="DD140">
            <v>26</v>
          </cell>
          <cell r="DE140">
            <v>8</v>
          </cell>
          <cell r="DF140">
            <v>12</v>
          </cell>
          <cell r="DG140">
            <v>2</v>
          </cell>
          <cell r="DH140">
            <v>1</v>
          </cell>
          <cell r="DI140">
            <v>5</v>
          </cell>
        </row>
        <row r="141">
          <cell r="A141" t="str">
            <v>RS 008</v>
          </cell>
          <cell r="B141" t="str">
            <v>8</v>
          </cell>
          <cell r="C141" t="str">
            <v>N</v>
          </cell>
          <cell r="D141" t="str">
            <v>T</v>
          </cell>
          <cell r="E141" t="str">
            <v>Bwengu (junction M1) - Njakwa</v>
          </cell>
          <cell r="F141" t="str">
            <v>M24</v>
          </cell>
          <cell r="G141">
            <v>1</v>
          </cell>
          <cell r="H141">
            <v>1.5</v>
          </cell>
          <cell r="I141" t="str">
            <v>R</v>
          </cell>
          <cell r="J141" t="str">
            <v>RUMPHI</v>
          </cell>
          <cell r="K141">
            <v>3</v>
          </cell>
          <cell r="L141">
            <v>0</v>
          </cell>
          <cell r="W141">
            <v>80</v>
          </cell>
          <cell r="X141" t="str">
            <v>DS</v>
          </cell>
          <cell r="Y141">
            <v>150</v>
          </cell>
          <cell r="Z141" t="str">
            <v>SB</v>
          </cell>
          <cell r="AA141">
            <v>100</v>
          </cell>
          <cell r="AB141" t="str">
            <v>GR</v>
          </cell>
          <cell r="AC141">
            <v>13</v>
          </cell>
          <cell r="AD141" t="str">
            <v>VR</v>
          </cell>
          <cell r="AE141">
            <v>87</v>
          </cell>
          <cell r="AF141" t="str">
            <v>SR</v>
          </cell>
          <cell r="AG141" t="str">
            <v>ST</v>
          </cell>
          <cell r="AH141">
            <v>10</v>
          </cell>
          <cell r="AI141">
            <v>0</v>
          </cell>
          <cell r="AJ141">
            <v>0</v>
          </cell>
          <cell r="AK141">
            <v>0</v>
          </cell>
          <cell r="AL141">
            <v>0</v>
          </cell>
          <cell r="AM141">
            <v>4</v>
          </cell>
          <cell r="AN141">
            <v>0</v>
          </cell>
          <cell r="BO141" t="str">
            <v>RS 008</v>
          </cell>
          <cell r="BP141">
            <v>1.5</v>
          </cell>
          <cell r="BQ141">
            <v>6.7</v>
          </cell>
          <cell r="BR141" t="str">
            <v>R</v>
          </cell>
          <cell r="BS141">
            <v>0</v>
          </cell>
          <cell r="BT141">
            <v>0</v>
          </cell>
          <cell r="BU141" t="str">
            <v>ST</v>
          </cell>
          <cell r="BV141" t="str">
            <v>DS</v>
          </cell>
          <cell r="BW141">
            <v>4</v>
          </cell>
          <cell r="BX141">
            <v>10</v>
          </cell>
          <cell r="BY141">
            <v>15</v>
          </cell>
          <cell r="BZ141">
            <v>1</v>
          </cell>
          <cell r="CA141">
            <v>13</v>
          </cell>
          <cell r="CB141">
            <v>1.3540000000000001</v>
          </cell>
          <cell r="CC141">
            <v>5.5</v>
          </cell>
          <cell r="CD141">
            <v>80</v>
          </cell>
          <cell r="CE141">
            <v>30</v>
          </cell>
          <cell r="CF141">
            <v>15</v>
          </cell>
          <cell r="CG141">
            <v>65</v>
          </cell>
          <cell r="CH141">
            <v>15</v>
          </cell>
          <cell r="CI141">
            <v>85</v>
          </cell>
          <cell r="CJ141">
            <v>0.2537313432835821</v>
          </cell>
          <cell r="CK141">
            <v>10</v>
          </cell>
          <cell r="CL141">
            <v>15</v>
          </cell>
          <cell r="CM141">
            <v>0.29506314580941445</v>
          </cell>
          <cell r="CN141">
            <v>0.29506314580941445</v>
          </cell>
          <cell r="CO141">
            <v>0</v>
          </cell>
          <cell r="CP141">
            <v>0</v>
          </cell>
          <cell r="CQ141">
            <v>5.7950631458094142</v>
          </cell>
          <cell r="CR141">
            <v>5</v>
          </cell>
          <cell r="CS141">
            <v>1</v>
          </cell>
          <cell r="CT141">
            <v>0</v>
          </cell>
          <cell r="CU141">
            <v>0</v>
          </cell>
          <cell r="CV141">
            <v>11</v>
          </cell>
          <cell r="CW141">
            <v>18</v>
          </cell>
          <cell r="CX141">
            <v>36</v>
          </cell>
          <cell r="CY141">
            <v>2</v>
          </cell>
          <cell r="CZ141">
            <v>2</v>
          </cell>
          <cell r="DA141">
            <v>2</v>
          </cell>
          <cell r="DB141">
            <v>119</v>
          </cell>
          <cell r="DC141">
            <v>56</v>
          </cell>
          <cell r="DD141">
            <v>31</v>
          </cell>
          <cell r="DE141">
            <v>9</v>
          </cell>
          <cell r="DF141">
            <v>14</v>
          </cell>
          <cell r="DG141">
            <v>3</v>
          </cell>
          <cell r="DH141">
            <v>2</v>
          </cell>
          <cell r="DI141">
            <v>6</v>
          </cell>
        </row>
        <row r="142">
          <cell r="A142" t="str">
            <v>RS 009</v>
          </cell>
          <cell r="B142" t="str">
            <v>9</v>
          </cell>
          <cell r="C142" t="str">
            <v>N</v>
          </cell>
          <cell r="D142" t="str">
            <v>T</v>
          </cell>
          <cell r="E142" t="str">
            <v>Njakwa - Rumphi</v>
          </cell>
          <cell r="F142" t="str">
            <v>M24</v>
          </cell>
          <cell r="G142">
            <v>2</v>
          </cell>
          <cell r="H142">
            <v>8.5</v>
          </cell>
          <cell r="I142" t="str">
            <v>R</v>
          </cell>
          <cell r="J142" t="str">
            <v>RUMPHI</v>
          </cell>
          <cell r="K142">
            <v>3</v>
          </cell>
          <cell r="L142">
            <v>0</v>
          </cell>
          <cell r="W142">
            <v>80</v>
          </cell>
          <cell r="X142" t="str">
            <v>DS</v>
          </cell>
          <cell r="Y142">
            <v>150</v>
          </cell>
          <cell r="Z142" t="str">
            <v>SB</v>
          </cell>
          <cell r="AA142">
            <v>100</v>
          </cell>
          <cell r="AB142" t="str">
            <v>GR</v>
          </cell>
          <cell r="AC142">
            <v>13</v>
          </cell>
          <cell r="AD142" t="str">
            <v>VR</v>
          </cell>
          <cell r="AE142">
            <v>87</v>
          </cell>
          <cell r="AF142" t="str">
            <v>SR</v>
          </cell>
          <cell r="AG142" t="str">
            <v>ST</v>
          </cell>
          <cell r="AH142">
            <v>10</v>
          </cell>
          <cell r="AI142">
            <v>0</v>
          </cell>
          <cell r="AJ142">
            <v>0</v>
          </cell>
          <cell r="AK142">
            <v>0</v>
          </cell>
          <cell r="AL142">
            <v>0</v>
          </cell>
          <cell r="AM142">
            <v>4</v>
          </cell>
          <cell r="AN142">
            <v>0</v>
          </cell>
          <cell r="BO142" t="str">
            <v>RS 009</v>
          </cell>
          <cell r="BP142">
            <v>8.5</v>
          </cell>
          <cell r="BQ142">
            <v>6.7</v>
          </cell>
          <cell r="BR142" t="str">
            <v>R</v>
          </cell>
          <cell r="BS142">
            <v>0</v>
          </cell>
          <cell r="BT142">
            <v>0</v>
          </cell>
          <cell r="BU142" t="str">
            <v>ST</v>
          </cell>
          <cell r="BV142" t="str">
            <v>DS</v>
          </cell>
          <cell r="BW142">
            <v>4</v>
          </cell>
          <cell r="BX142">
            <v>10</v>
          </cell>
          <cell r="BY142">
            <v>15</v>
          </cell>
          <cell r="BZ142">
            <v>1</v>
          </cell>
          <cell r="CA142">
            <v>13</v>
          </cell>
          <cell r="CB142">
            <v>1.3540000000000001</v>
          </cell>
          <cell r="CC142">
            <v>5.5</v>
          </cell>
          <cell r="CD142">
            <v>70</v>
          </cell>
          <cell r="CE142">
            <v>40</v>
          </cell>
          <cell r="CF142">
            <v>25</v>
          </cell>
          <cell r="CG142">
            <v>45</v>
          </cell>
          <cell r="CH142">
            <v>15</v>
          </cell>
          <cell r="CI142">
            <v>90</v>
          </cell>
          <cell r="CJ142">
            <v>0.26865671641791045</v>
          </cell>
          <cell r="CK142">
            <v>10</v>
          </cell>
          <cell r="CL142">
            <v>25</v>
          </cell>
          <cell r="CM142">
            <v>0.36685419058553392</v>
          </cell>
          <cell r="CN142">
            <v>0.36685419058553392</v>
          </cell>
          <cell r="CO142">
            <v>0</v>
          </cell>
          <cell r="CP142">
            <v>0</v>
          </cell>
          <cell r="CQ142">
            <v>5.866854190585534</v>
          </cell>
          <cell r="CR142">
            <v>5</v>
          </cell>
          <cell r="CS142">
            <v>1</v>
          </cell>
          <cell r="CT142">
            <v>0</v>
          </cell>
          <cell r="CU142">
            <v>0</v>
          </cell>
          <cell r="CV142">
            <v>11</v>
          </cell>
          <cell r="CW142">
            <v>18</v>
          </cell>
          <cell r="CX142">
            <v>36</v>
          </cell>
          <cell r="CY142">
            <v>2</v>
          </cell>
          <cell r="CZ142">
            <v>2</v>
          </cell>
          <cell r="DA142">
            <v>2</v>
          </cell>
          <cell r="DB142">
            <v>119</v>
          </cell>
          <cell r="DC142">
            <v>56</v>
          </cell>
          <cell r="DD142">
            <v>31</v>
          </cell>
          <cell r="DE142">
            <v>9</v>
          </cell>
          <cell r="DF142">
            <v>14</v>
          </cell>
          <cell r="DG142">
            <v>3</v>
          </cell>
          <cell r="DH142">
            <v>2</v>
          </cell>
          <cell r="DI142">
            <v>6</v>
          </cell>
        </row>
        <row r="143">
          <cell r="A143" t="str">
            <v>RS 592</v>
          </cell>
          <cell r="B143">
            <v>414</v>
          </cell>
          <cell r="C143" t="str">
            <v>C</v>
          </cell>
          <cell r="D143" t="str">
            <v>T</v>
          </cell>
          <cell r="E143" t="str">
            <v>Kia - Kia Turn Off (Lilongwe airport road)</v>
          </cell>
          <cell r="F143" t="str">
            <v>M30</v>
          </cell>
          <cell r="G143">
            <v>1</v>
          </cell>
          <cell r="H143">
            <v>4.3</v>
          </cell>
          <cell r="I143" t="str">
            <v>F</v>
          </cell>
          <cell r="J143" t="str">
            <v>LILONGWE</v>
          </cell>
          <cell r="K143">
            <v>6</v>
          </cell>
          <cell r="L143" t="str">
            <v>Changed designation from T361 to M30</v>
          </cell>
          <cell r="W143">
            <v>85</v>
          </cell>
          <cell r="X143" t="str">
            <v>DS</v>
          </cell>
          <cell r="Y143">
            <v>150</v>
          </cell>
          <cell r="Z143" t="str">
            <v>GR</v>
          </cell>
          <cell r="AA143">
            <v>100</v>
          </cell>
          <cell r="AB143" t="str">
            <v>GR</v>
          </cell>
          <cell r="AC143">
            <v>25</v>
          </cell>
          <cell r="AD143" t="str">
            <v>PM</v>
          </cell>
          <cell r="AE143">
            <v>0</v>
          </cell>
          <cell r="AF143">
            <v>0</v>
          </cell>
          <cell r="AG143">
            <v>0</v>
          </cell>
          <cell r="AH143">
            <v>0</v>
          </cell>
          <cell r="AI143">
            <v>0</v>
          </cell>
          <cell r="AJ143">
            <v>0</v>
          </cell>
          <cell r="AK143">
            <v>0</v>
          </cell>
          <cell r="AL143">
            <v>0</v>
          </cell>
          <cell r="AM143">
            <v>1</v>
          </cell>
          <cell r="AN143">
            <v>0</v>
          </cell>
          <cell r="BO143" t="str">
            <v>RS 592</v>
          </cell>
          <cell r="BP143">
            <v>4.3</v>
          </cell>
          <cell r="BQ143">
            <v>6.7</v>
          </cell>
          <cell r="BR143" t="str">
            <v>F</v>
          </cell>
          <cell r="BS143">
            <v>0</v>
          </cell>
          <cell r="BT143">
            <v>0</v>
          </cell>
          <cell r="BU143" t="str">
            <v>DS</v>
          </cell>
          <cell r="BV143" t="str">
            <v/>
          </cell>
          <cell r="BW143">
            <v>1</v>
          </cell>
          <cell r="BX143">
            <v>15</v>
          </cell>
          <cell r="BY143" t="str">
            <v xml:space="preserve"> </v>
          </cell>
          <cell r="BZ143">
            <v>1</v>
          </cell>
          <cell r="CA143">
            <v>25</v>
          </cell>
          <cell r="CB143">
            <v>1.077</v>
          </cell>
          <cell r="CC143">
            <v>3.55</v>
          </cell>
          <cell r="CD143">
            <v>15</v>
          </cell>
          <cell r="CE143">
            <v>0</v>
          </cell>
          <cell r="CF143">
            <v>0</v>
          </cell>
          <cell r="CG143">
            <v>15</v>
          </cell>
          <cell r="CH143">
            <v>0</v>
          </cell>
          <cell r="CI143">
            <v>0</v>
          </cell>
          <cell r="CJ143">
            <v>0</v>
          </cell>
          <cell r="CK143">
            <v>0</v>
          </cell>
          <cell r="CL143">
            <v>0</v>
          </cell>
          <cell r="CM143">
            <v>0</v>
          </cell>
          <cell r="CN143">
            <v>0</v>
          </cell>
          <cell r="CO143">
            <v>0</v>
          </cell>
          <cell r="CP143">
            <v>0</v>
          </cell>
          <cell r="CQ143">
            <v>3.55</v>
          </cell>
          <cell r="CR143">
            <v>1</v>
          </cell>
          <cell r="CS143">
            <v>0</v>
          </cell>
          <cell r="CT143">
            <v>0</v>
          </cell>
          <cell r="CU143">
            <v>0</v>
          </cell>
          <cell r="CV143">
            <v>13</v>
          </cell>
          <cell r="CW143">
            <v>13</v>
          </cell>
          <cell r="CX143" t="str">
            <v xml:space="preserve"> </v>
          </cell>
          <cell r="CY143">
            <v>1</v>
          </cell>
          <cell r="CZ143">
            <v>1</v>
          </cell>
          <cell r="DA143">
            <v>1</v>
          </cell>
          <cell r="DB143">
            <v>500</v>
          </cell>
          <cell r="DC143">
            <v>235</v>
          </cell>
          <cell r="DD143">
            <v>130</v>
          </cell>
          <cell r="DE143">
            <v>38</v>
          </cell>
          <cell r="DF143">
            <v>58</v>
          </cell>
          <cell r="DG143">
            <v>10</v>
          </cell>
          <cell r="DH143">
            <v>5</v>
          </cell>
          <cell r="DI143">
            <v>25</v>
          </cell>
        </row>
        <row r="144">
          <cell r="A144" t="str">
            <v>RS 194</v>
          </cell>
          <cell r="B144">
            <v>16</v>
          </cell>
          <cell r="C144" t="str">
            <v>N</v>
          </cell>
          <cell r="D144" t="str">
            <v>T</v>
          </cell>
          <cell r="E144" t="str">
            <v>Chilumba Jetty - junction M1</v>
          </cell>
          <cell r="F144" t="str">
            <v>S102</v>
          </cell>
          <cell r="G144">
            <v>1</v>
          </cell>
          <cell r="H144">
            <v>5.9</v>
          </cell>
          <cell r="I144" t="str">
            <v>F</v>
          </cell>
          <cell r="J144" t="str">
            <v>KARONGA</v>
          </cell>
          <cell r="K144">
            <v>2</v>
          </cell>
          <cell r="L144">
            <v>0</v>
          </cell>
          <cell r="W144">
            <v>80</v>
          </cell>
          <cell r="X144" t="str">
            <v>ST</v>
          </cell>
          <cell r="Y144">
            <v>100</v>
          </cell>
          <cell r="Z144" t="str">
            <v>GR</v>
          </cell>
          <cell r="AA144">
            <v>100</v>
          </cell>
          <cell r="AB144" t="str">
            <v>GR</v>
          </cell>
          <cell r="AC144">
            <v>10</v>
          </cell>
          <cell r="AD144" t="str">
            <v>PM</v>
          </cell>
          <cell r="AE144">
            <v>0</v>
          </cell>
          <cell r="AF144">
            <v>0</v>
          </cell>
          <cell r="AG144">
            <v>0</v>
          </cell>
          <cell r="AH144">
            <v>0</v>
          </cell>
          <cell r="AI144">
            <v>0</v>
          </cell>
          <cell r="AJ144">
            <v>0</v>
          </cell>
          <cell r="AK144">
            <v>0</v>
          </cell>
          <cell r="AL144">
            <v>0</v>
          </cell>
          <cell r="AM144">
            <v>1</v>
          </cell>
          <cell r="AN144">
            <v>0</v>
          </cell>
          <cell r="BO144" t="str">
            <v>RS 194</v>
          </cell>
          <cell r="BP144">
            <v>5.9</v>
          </cell>
          <cell r="BQ144">
            <v>5.5</v>
          </cell>
          <cell r="BR144" t="str">
            <v>F</v>
          </cell>
          <cell r="BS144">
            <v>0</v>
          </cell>
          <cell r="BT144">
            <v>0</v>
          </cell>
          <cell r="BU144" t="str">
            <v>ST</v>
          </cell>
          <cell r="BV144" t="str">
            <v/>
          </cell>
          <cell r="BW144">
            <v>1</v>
          </cell>
          <cell r="BX144">
            <v>10</v>
          </cell>
          <cell r="BY144" t="str">
            <v xml:space="preserve"> </v>
          </cell>
          <cell r="BZ144">
            <v>1</v>
          </cell>
          <cell r="CA144">
            <v>10</v>
          </cell>
          <cell r="CB144">
            <v>0.90800000000000003</v>
          </cell>
          <cell r="CC144">
            <v>7.65</v>
          </cell>
          <cell r="CD144">
            <v>75</v>
          </cell>
          <cell r="CE144">
            <v>60</v>
          </cell>
          <cell r="CF144">
            <v>45</v>
          </cell>
          <cell r="CG144">
            <v>30</v>
          </cell>
          <cell r="CH144">
            <v>15</v>
          </cell>
          <cell r="CI144">
            <v>100</v>
          </cell>
          <cell r="CJ144">
            <v>0.36363636363636365</v>
          </cell>
          <cell r="CK144">
            <v>10</v>
          </cell>
          <cell r="CL144">
            <v>45</v>
          </cell>
          <cell r="CM144">
            <v>0.53503496503496506</v>
          </cell>
          <cell r="CN144">
            <v>0.53503496503496506</v>
          </cell>
          <cell r="CO144">
            <v>0</v>
          </cell>
          <cell r="CP144">
            <v>0</v>
          </cell>
          <cell r="CQ144">
            <v>8.1850349650349656</v>
          </cell>
          <cell r="CR144">
            <v>0</v>
          </cell>
          <cell r="CS144">
            <v>0</v>
          </cell>
          <cell r="CT144">
            <v>0</v>
          </cell>
          <cell r="CU144">
            <v>0</v>
          </cell>
          <cell r="CV144">
            <v>18</v>
          </cell>
          <cell r="CW144">
            <v>18</v>
          </cell>
          <cell r="CX144" t="str">
            <v xml:space="preserve"> </v>
          </cell>
          <cell r="CY144">
            <v>2</v>
          </cell>
          <cell r="CZ144">
            <v>1.5</v>
          </cell>
          <cell r="DA144">
            <v>1.5</v>
          </cell>
          <cell r="DB144">
            <v>60</v>
          </cell>
          <cell r="DC144">
            <v>29</v>
          </cell>
          <cell r="DD144">
            <v>16</v>
          </cell>
          <cell r="DE144">
            <v>5</v>
          </cell>
          <cell r="DF144">
            <v>7</v>
          </cell>
          <cell r="DG144">
            <v>2</v>
          </cell>
          <cell r="DH144">
            <v>1</v>
          </cell>
          <cell r="DI144">
            <v>3</v>
          </cell>
        </row>
        <row r="145">
          <cell r="A145" t="str">
            <v>RS 163</v>
          </cell>
          <cell r="B145">
            <v>163</v>
          </cell>
          <cell r="C145" t="str">
            <v>C</v>
          </cell>
          <cell r="D145" t="str">
            <v>T</v>
          </cell>
          <cell r="E145" t="str">
            <v>Lifupa Road (in Kasungu National Park)</v>
          </cell>
          <cell r="F145" t="str">
            <v>S114</v>
          </cell>
          <cell r="G145">
            <v>2</v>
          </cell>
          <cell r="H145">
            <v>3.2</v>
          </cell>
          <cell r="I145" t="str">
            <v>F</v>
          </cell>
          <cell r="J145" t="str">
            <v>KASUNGU</v>
          </cell>
          <cell r="K145">
            <v>5</v>
          </cell>
          <cell r="L145" t="str">
            <v>Changed from urban to trunk</v>
          </cell>
          <cell r="W145" t="str">
            <v>very old origional</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t="str">
            <v>bitumen removed</v>
          </cell>
          <cell r="BO145" t="str">
            <v>RS 163</v>
          </cell>
          <cell r="BP145">
            <v>3.2</v>
          </cell>
          <cell r="BQ145" t="str">
            <v>n.a.</v>
          </cell>
          <cell r="BR145" t="str">
            <v>F</v>
          </cell>
          <cell r="BS145" t="str">
            <v>X</v>
          </cell>
          <cell r="BT145">
            <v>100</v>
          </cell>
          <cell r="BU145">
            <v>0</v>
          </cell>
          <cell r="BV145" t="str">
            <v/>
          </cell>
          <cell r="BW145">
            <v>0</v>
          </cell>
          <cell r="BX145" t="str">
            <v xml:space="preserve"> </v>
          </cell>
          <cell r="BY145" t="str">
            <v xml:space="preserve"> </v>
          </cell>
          <cell r="BZ145" t="str">
            <v/>
          </cell>
          <cell r="CA145" t="str">
            <v xml:space="preserve"> </v>
          </cell>
          <cell r="CB145" t="str">
            <v xml:space="preserve"> </v>
          </cell>
          <cell r="CC145" t="str">
            <v>bitumen surface removed</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t="str">
            <v>n.a</v>
          </cell>
          <cell r="CW145" t="str">
            <v>n.a.</v>
          </cell>
          <cell r="CX145">
            <v>0</v>
          </cell>
          <cell r="CY145" t="str">
            <v>n.a.</v>
          </cell>
          <cell r="CZ145" t="str">
            <v>n.a.</v>
          </cell>
          <cell r="DA145">
            <v>2.5</v>
          </cell>
          <cell r="DB145">
            <v>50</v>
          </cell>
          <cell r="DC145">
            <v>24</v>
          </cell>
          <cell r="DD145">
            <v>13</v>
          </cell>
          <cell r="DE145">
            <v>4</v>
          </cell>
          <cell r="DF145">
            <v>6</v>
          </cell>
          <cell r="DG145">
            <v>1</v>
          </cell>
          <cell r="DH145">
            <v>1</v>
          </cell>
          <cell r="DI145">
            <v>3</v>
          </cell>
        </row>
        <row r="146">
          <cell r="A146" t="str">
            <v>RS 237</v>
          </cell>
          <cell r="B146">
            <v>59</v>
          </cell>
          <cell r="C146" t="str">
            <v>C</v>
          </cell>
          <cell r="D146" t="str">
            <v>T</v>
          </cell>
          <cell r="E146" t="str">
            <v>Bua River Bridge  - Kapiri</v>
          </cell>
          <cell r="F146" t="str">
            <v>S116</v>
          </cell>
          <cell r="G146">
            <v>7</v>
          </cell>
          <cell r="H146">
            <v>29.3</v>
          </cell>
          <cell r="I146" t="str">
            <v>F</v>
          </cell>
          <cell r="J146" t="str">
            <v>KASUNGU</v>
          </cell>
          <cell r="K146">
            <v>5</v>
          </cell>
          <cell r="L146">
            <v>0</v>
          </cell>
          <cell r="W146">
            <v>98</v>
          </cell>
          <cell r="X146" t="str">
            <v>DS</v>
          </cell>
          <cell r="Y146">
            <v>150</v>
          </cell>
          <cell r="Z146" t="str">
            <v>GR</v>
          </cell>
          <cell r="AA146">
            <v>150</v>
          </cell>
          <cell r="AB146" t="str">
            <v>GR</v>
          </cell>
          <cell r="AC146">
            <v>5</v>
          </cell>
          <cell r="AD146" t="str">
            <v>AM</v>
          </cell>
          <cell r="AE146">
            <v>0</v>
          </cell>
          <cell r="AF146">
            <v>0</v>
          </cell>
          <cell r="AG146">
            <v>0</v>
          </cell>
          <cell r="AH146">
            <v>0</v>
          </cell>
          <cell r="AI146">
            <v>0</v>
          </cell>
          <cell r="AJ146">
            <v>0</v>
          </cell>
          <cell r="AK146">
            <v>0</v>
          </cell>
          <cell r="AL146">
            <v>0</v>
          </cell>
          <cell r="AM146">
            <v>1</v>
          </cell>
          <cell r="AN146" t="str">
            <v>never resealed</v>
          </cell>
          <cell r="BO146" t="str">
            <v>RS 237</v>
          </cell>
          <cell r="BP146">
            <v>29.3</v>
          </cell>
          <cell r="BQ146">
            <v>6.7</v>
          </cell>
          <cell r="BR146" t="str">
            <v>F</v>
          </cell>
          <cell r="BS146">
            <v>0</v>
          </cell>
          <cell r="BT146">
            <v>0</v>
          </cell>
          <cell r="BU146" t="str">
            <v>DS</v>
          </cell>
          <cell r="BV146" t="str">
            <v/>
          </cell>
          <cell r="BW146">
            <v>1</v>
          </cell>
          <cell r="BX146">
            <v>15</v>
          </cell>
          <cell r="BY146" t="str">
            <v xml:space="preserve"> </v>
          </cell>
          <cell r="BZ146">
            <v>1</v>
          </cell>
          <cell r="CA146">
            <v>5</v>
          </cell>
          <cell r="CB146">
            <v>1.5270000000000001</v>
          </cell>
          <cell r="CC146">
            <v>3.3</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3.3</v>
          </cell>
          <cell r="CR146">
            <v>0</v>
          </cell>
          <cell r="CS146">
            <v>1</v>
          </cell>
          <cell r="CT146">
            <v>0</v>
          </cell>
          <cell r="CU146">
            <v>0</v>
          </cell>
          <cell r="CV146">
            <v>0</v>
          </cell>
          <cell r="CW146">
            <v>0</v>
          </cell>
          <cell r="CX146" t="str">
            <v xml:space="preserve"> </v>
          </cell>
          <cell r="CY146">
            <v>1</v>
          </cell>
          <cell r="CZ146">
            <v>1</v>
          </cell>
          <cell r="DA146">
            <v>1</v>
          </cell>
          <cell r="DB146">
            <v>80</v>
          </cell>
          <cell r="DC146">
            <v>38</v>
          </cell>
          <cell r="DD146">
            <v>21</v>
          </cell>
          <cell r="DE146">
            <v>6</v>
          </cell>
          <cell r="DF146">
            <v>10</v>
          </cell>
          <cell r="DG146">
            <v>2</v>
          </cell>
          <cell r="DH146">
            <v>1</v>
          </cell>
          <cell r="DI146">
            <v>4</v>
          </cell>
        </row>
        <row r="147">
          <cell r="A147" t="str">
            <v>RS 240</v>
          </cell>
          <cell r="B147">
            <v>62</v>
          </cell>
          <cell r="C147" t="str">
            <v>C</v>
          </cell>
          <cell r="D147" t="str">
            <v>T</v>
          </cell>
          <cell r="E147" t="str">
            <v>Kapiri - Matutu</v>
          </cell>
          <cell r="F147" t="str">
            <v>S116</v>
          </cell>
          <cell r="G147">
            <v>8</v>
          </cell>
          <cell r="H147">
            <v>24</v>
          </cell>
          <cell r="I147" t="str">
            <v>F</v>
          </cell>
          <cell r="J147" t="str">
            <v>MCHINJI</v>
          </cell>
          <cell r="K147" t="str">
            <v>5,6</v>
          </cell>
          <cell r="L147">
            <v>0</v>
          </cell>
          <cell r="W147">
            <v>98</v>
          </cell>
          <cell r="X147" t="str">
            <v>DS</v>
          </cell>
          <cell r="Y147">
            <v>150</v>
          </cell>
          <cell r="Z147" t="str">
            <v>GR</v>
          </cell>
          <cell r="AA147">
            <v>150</v>
          </cell>
          <cell r="AB147" t="str">
            <v>GR</v>
          </cell>
          <cell r="AC147">
            <v>5</v>
          </cell>
          <cell r="AD147" t="str">
            <v>AM</v>
          </cell>
          <cell r="AE147">
            <v>0</v>
          </cell>
          <cell r="AF147">
            <v>0</v>
          </cell>
          <cell r="AG147">
            <v>0</v>
          </cell>
          <cell r="AH147">
            <v>0</v>
          </cell>
          <cell r="AI147">
            <v>0</v>
          </cell>
          <cell r="AJ147">
            <v>0</v>
          </cell>
          <cell r="AK147">
            <v>0</v>
          </cell>
          <cell r="AL147">
            <v>0</v>
          </cell>
          <cell r="AM147">
            <v>1</v>
          </cell>
          <cell r="AN147" t="str">
            <v>never resealed</v>
          </cell>
          <cell r="BO147" t="str">
            <v>RS 240</v>
          </cell>
          <cell r="BP147">
            <v>24</v>
          </cell>
          <cell r="BQ147">
            <v>6.7</v>
          </cell>
          <cell r="BR147" t="str">
            <v>F</v>
          </cell>
          <cell r="BS147">
            <v>0</v>
          </cell>
          <cell r="BT147">
            <v>0</v>
          </cell>
          <cell r="BU147" t="str">
            <v>DS</v>
          </cell>
          <cell r="BV147" t="str">
            <v/>
          </cell>
          <cell r="BW147">
            <v>1</v>
          </cell>
          <cell r="BX147">
            <v>15</v>
          </cell>
          <cell r="BY147" t="str">
            <v xml:space="preserve"> </v>
          </cell>
          <cell r="BZ147">
            <v>1</v>
          </cell>
          <cell r="CA147">
            <v>5</v>
          </cell>
          <cell r="CB147">
            <v>1.5270000000000001</v>
          </cell>
          <cell r="CC147">
            <v>3.27</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3.27</v>
          </cell>
          <cell r="CR147">
            <v>0</v>
          </cell>
          <cell r="CS147">
            <v>1</v>
          </cell>
          <cell r="CT147">
            <v>0</v>
          </cell>
          <cell r="CU147">
            <v>0</v>
          </cell>
          <cell r="CV147">
            <v>0</v>
          </cell>
          <cell r="CW147">
            <v>0</v>
          </cell>
          <cell r="CX147" t="str">
            <v xml:space="preserve"> </v>
          </cell>
          <cell r="CY147">
            <v>1</v>
          </cell>
          <cell r="CZ147">
            <v>1</v>
          </cell>
          <cell r="DA147">
            <v>1</v>
          </cell>
          <cell r="DB147">
            <v>80</v>
          </cell>
          <cell r="DC147">
            <v>38</v>
          </cell>
          <cell r="DD147">
            <v>21</v>
          </cell>
          <cell r="DE147">
            <v>6</v>
          </cell>
          <cell r="DF147">
            <v>10</v>
          </cell>
          <cell r="DG147">
            <v>2</v>
          </cell>
          <cell r="DH147">
            <v>1</v>
          </cell>
          <cell r="DI147">
            <v>4</v>
          </cell>
        </row>
        <row r="148">
          <cell r="A148" t="str">
            <v>RS 245</v>
          </cell>
          <cell r="B148">
            <v>67</v>
          </cell>
          <cell r="C148" t="str">
            <v>C</v>
          </cell>
          <cell r="D148" t="str">
            <v>T</v>
          </cell>
          <cell r="E148" t="str">
            <v>Kalolo - Santhe T.C.</v>
          </cell>
          <cell r="F148" t="str">
            <v>S117</v>
          </cell>
          <cell r="G148">
            <v>1</v>
          </cell>
          <cell r="H148">
            <v>22.9</v>
          </cell>
          <cell r="I148" t="str">
            <v>F</v>
          </cell>
          <cell r="J148" t="str">
            <v>KASUNGU</v>
          </cell>
          <cell r="K148" t="str">
            <v>5,6</v>
          </cell>
          <cell r="L148" t="str">
            <v>Part currently bitumen</v>
          </cell>
          <cell r="W148">
            <v>98</v>
          </cell>
          <cell r="X148" t="str">
            <v>DS</v>
          </cell>
          <cell r="Y148">
            <v>151</v>
          </cell>
          <cell r="Z148" t="str">
            <v>GR</v>
          </cell>
          <cell r="AA148">
            <v>151</v>
          </cell>
          <cell r="AB148" t="str">
            <v>GR</v>
          </cell>
          <cell r="AC148">
            <v>6</v>
          </cell>
          <cell r="AD148" t="str">
            <v>AM</v>
          </cell>
          <cell r="AE148">
            <v>0</v>
          </cell>
          <cell r="AF148">
            <v>0</v>
          </cell>
          <cell r="AG148">
            <v>0</v>
          </cell>
          <cell r="AH148">
            <v>0</v>
          </cell>
          <cell r="AI148">
            <v>0</v>
          </cell>
          <cell r="AJ148">
            <v>0</v>
          </cell>
          <cell r="AK148">
            <v>0</v>
          </cell>
          <cell r="AL148">
            <v>0</v>
          </cell>
          <cell r="AM148">
            <v>1</v>
          </cell>
          <cell r="AN148" t="str">
            <v>never resealed</v>
          </cell>
          <cell r="BO148" t="str">
            <v>RS 245</v>
          </cell>
          <cell r="BP148">
            <v>22.9</v>
          </cell>
          <cell r="BQ148">
            <v>6.7</v>
          </cell>
          <cell r="BR148" t="str">
            <v>F</v>
          </cell>
          <cell r="BS148">
            <v>0</v>
          </cell>
          <cell r="BT148">
            <v>0</v>
          </cell>
          <cell r="BU148" t="str">
            <v>DS</v>
          </cell>
          <cell r="BV148" t="str">
            <v/>
          </cell>
          <cell r="BW148">
            <v>1</v>
          </cell>
          <cell r="BX148">
            <v>15</v>
          </cell>
          <cell r="BY148" t="str">
            <v xml:space="preserve"> </v>
          </cell>
          <cell r="BZ148">
            <v>1</v>
          </cell>
          <cell r="CA148">
            <v>6</v>
          </cell>
          <cell r="CB148">
            <v>1.536</v>
          </cell>
          <cell r="CC148">
            <v>3.3</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3.3</v>
          </cell>
          <cell r="CR148">
            <v>0</v>
          </cell>
          <cell r="CS148">
            <v>1</v>
          </cell>
          <cell r="CT148">
            <v>0</v>
          </cell>
          <cell r="CU148">
            <v>0</v>
          </cell>
          <cell r="CV148">
            <v>0</v>
          </cell>
          <cell r="CW148">
            <v>0</v>
          </cell>
          <cell r="CX148" t="str">
            <v xml:space="preserve"> </v>
          </cell>
          <cell r="CY148">
            <v>1</v>
          </cell>
          <cell r="CZ148">
            <v>1</v>
          </cell>
          <cell r="DA148">
            <v>1</v>
          </cell>
          <cell r="DB148">
            <v>60</v>
          </cell>
          <cell r="DC148">
            <v>29</v>
          </cell>
          <cell r="DD148">
            <v>16</v>
          </cell>
          <cell r="DE148">
            <v>5</v>
          </cell>
          <cell r="DF148">
            <v>7</v>
          </cell>
          <cell r="DG148">
            <v>2</v>
          </cell>
          <cell r="DH148">
            <v>1</v>
          </cell>
          <cell r="DI148">
            <v>3</v>
          </cell>
        </row>
        <row r="149">
          <cell r="A149" t="str">
            <v>RS 274</v>
          </cell>
          <cell r="B149">
            <v>96</v>
          </cell>
          <cell r="C149" t="str">
            <v>C</v>
          </cell>
          <cell r="D149" t="str">
            <v>T</v>
          </cell>
          <cell r="E149" t="str">
            <v>junction M5 - Salima railway crossing</v>
          </cell>
          <cell r="F149" t="str">
            <v>S122</v>
          </cell>
          <cell r="G149">
            <v>1</v>
          </cell>
          <cell r="H149">
            <v>4.2</v>
          </cell>
          <cell r="I149" t="str">
            <v>F</v>
          </cell>
          <cell r="J149" t="str">
            <v>SALIMA</v>
          </cell>
          <cell r="K149">
            <v>7</v>
          </cell>
          <cell r="L149">
            <v>0</v>
          </cell>
          <cell r="W149">
            <v>76</v>
          </cell>
          <cell r="X149" t="str">
            <v>ST</v>
          </cell>
          <cell r="Y149">
            <v>150</v>
          </cell>
          <cell r="Z149" t="str">
            <v>GR</v>
          </cell>
          <cell r="AA149">
            <v>100</v>
          </cell>
          <cell r="AB149" t="str">
            <v>GR</v>
          </cell>
          <cell r="AC149">
            <v>8</v>
          </cell>
          <cell r="AD149" t="str">
            <v>VR</v>
          </cell>
          <cell r="AE149">
            <v>0</v>
          </cell>
          <cell r="AF149">
            <v>0</v>
          </cell>
          <cell r="AG149">
            <v>0</v>
          </cell>
          <cell r="AH149">
            <v>0</v>
          </cell>
          <cell r="AI149">
            <v>0</v>
          </cell>
          <cell r="AJ149">
            <v>0</v>
          </cell>
          <cell r="AK149">
            <v>0</v>
          </cell>
          <cell r="AL149">
            <v>0</v>
          </cell>
          <cell r="AM149">
            <v>1</v>
          </cell>
          <cell r="AN149" t="str">
            <v>never resealed</v>
          </cell>
          <cell r="BO149" t="str">
            <v>RS 274</v>
          </cell>
          <cell r="BP149">
            <v>4.2</v>
          </cell>
          <cell r="BQ149">
            <v>6</v>
          </cell>
          <cell r="BR149" t="str">
            <v>F</v>
          </cell>
          <cell r="BS149">
            <v>0</v>
          </cell>
          <cell r="BT149">
            <v>0</v>
          </cell>
          <cell r="BU149" t="str">
            <v>ST</v>
          </cell>
          <cell r="BV149" t="str">
            <v/>
          </cell>
          <cell r="BW149">
            <v>1</v>
          </cell>
          <cell r="BX149">
            <v>10</v>
          </cell>
          <cell r="BY149" t="str">
            <v xml:space="preserve"> </v>
          </cell>
          <cell r="BZ149">
            <v>1</v>
          </cell>
          <cell r="CA149">
            <v>8</v>
          </cell>
          <cell r="CB149">
            <v>0.90800000000000003</v>
          </cell>
          <cell r="CC149">
            <v>6.5</v>
          </cell>
          <cell r="CD149">
            <v>90</v>
          </cell>
          <cell r="CE149">
            <v>65</v>
          </cell>
          <cell r="CF149">
            <v>50</v>
          </cell>
          <cell r="CG149">
            <v>40</v>
          </cell>
          <cell r="CH149">
            <v>15</v>
          </cell>
          <cell r="CI149">
            <v>79</v>
          </cell>
          <cell r="CJ149">
            <v>0.26333333333333336</v>
          </cell>
          <cell r="CK149">
            <v>10</v>
          </cell>
          <cell r="CL149">
            <v>50</v>
          </cell>
          <cell r="CM149">
            <v>0.53022820512820512</v>
          </cell>
          <cell r="CN149">
            <v>0.53022820512820512</v>
          </cell>
          <cell r="CO149">
            <v>0</v>
          </cell>
          <cell r="CP149">
            <v>0</v>
          </cell>
          <cell r="CQ149">
            <v>7.0302282051282052</v>
          </cell>
          <cell r="CR149">
            <v>5</v>
          </cell>
          <cell r="CS149">
            <v>0</v>
          </cell>
          <cell r="CT149">
            <v>0</v>
          </cell>
          <cell r="CU149">
            <v>1</v>
          </cell>
          <cell r="CV149">
            <v>22</v>
          </cell>
          <cell r="CW149">
            <v>22</v>
          </cell>
          <cell r="CX149" t="str">
            <v xml:space="preserve"> </v>
          </cell>
          <cell r="CY149">
            <v>2</v>
          </cell>
          <cell r="CZ149">
            <v>1</v>
          </cell>
          <cell r="DA149">
            <v>1</v>
          </cell>
          <cell r="DB149">
            <v>470</v>
          </cell>
          <cell r="DC149">
            <v>221</v>
          </cell>
          <cell r="DD149">
            <v>123</v>
          </cell>
          <cell r="DE149">
            <v>36</v>
          </cell>
          <cell r="DF149">
            <v>55</v>
          </cell>
          <cell r="DG149">
            <v>10</v>
          </cell>
          <cell r="DH149">
            <v>5</v>
          </cell>
          <cell r="DI149">
            <v>24</v>
          </cell>
        </row>
        <row r="150">
          <cell r="A150" t="str">
            <v>RS 276</v>
          </cell>
          <cell r="B150">
            <v>98</v>
          </cell>
          <cell r="C150" t="str">
            <v>C</v>
          </cell>
          <cell r="D150" t="str">
            <v>T</v>
          </cell>
          <cell r="E150" t="str">
            <v>Salima railway crossing - Mikute</v>
          </cell>
          <cell r="F150" t="str">
            <v>S122</v>
          </cell>
          <cell r="G150">
            <v>2</v>
          </cell>
          <cell r="H150">
            <v>14.4</v>
          </cell>
          <cell r="I150" t="str">
            <v>F</v>
          </cell>
          <cell r="J150" t="str">
            <v>SALIMA</v>
          </cell>
          <cell r="K150">
            <v>7</v>
          </cell>
          <cell r="L150">
            <v>0</v>
          </cell>
          <cell r="W150">
            <v>76</v>
          </cell>
          <cell r="X150" t="str">
            <v>ST</v>
          </cell>
          <cell r="Y150">
            <v>150</v>
          </cell>
          <cell r="Z150" t="str">
            <v>GR</v>
          </cell>
          <cell r="AA150">
            <v>100</v>
          </cell>
          <cell r="AB150" t="str">
            <v>GR</v>
          </cell>
          <cell r="AC150">
            <v>8</v>
          </cell>
          <cell r="AD150" t="str">
            <v>VR</v>
          </cell>
          <cell r="AE150">
            <v>0</v>
          </cell>
          <cell r="AF150">
            <v>0</v>
          </cell>
          <cell r="AG150">
            <v>0</v>
          </cell>
          <cell r="AH150">
            <v>0</v>
          </cell>
          <cell r="AI150">
            <v>0</v>
          </cell>
          <cell r="AJ150">
            <v>0</v>
          </cell>
          <cell r="AK150">
            <v>0</v>
          </cell>
          <cell r="AL150">
            <v>0</v>
          </cell>
          <cell r="AM150">
            <v>1</v>
          </cell>
          <cell r="AN150" t="str">
            <v>never resealed</v>
          </cell>
          <cell r="BO150" t="str">
            <v>RS 276</v>
          </cell>
          <cell r="BP150">
            <v>14.4</v>
          </cell>
          <cell r="BQ150">
            <v>6</v>
          </cell>
          <cell r="BR150" t="str">
            <v>F</v>
          </cell>
          <cell r="BS150">
            <v>0</v>
          </cell>
          <cell r="BT150">
            <v>0</v>
          </cell>
          <cell r="BU150" t="str">
            <v>ST</v>
          </cell>
          <cell r="BV150" t="str">
            <v/>
          </cell>
          <cell r="BW150">
            <v>1</v>
          </cell>
          <cell r="BX150">
            <v>10</v>
          </cell>
          <cell r="BY150" t="str">
            <v xml:space="preserve"> </v>
          </cell>
          <cell r="BZ150">
            <v>1</v>
          </cell>
          <cell r="CA150">
            <v>8</v>
          </cell>
          <cell r="CB150">
            <v>0.90800000000000003</v>
          </cell>
          <cell r="CC150">
            <v>6.58</v>
          </cell>
          <cell r="CD150">
            <v>95</v>
          </cell>
          <cell r="CE150">
            <v>45</v>
          </cell>
          <cell r="CF150">
            <v>30</v>
          </cell>
          <cell r="CG150">
            <v>65</v>
          </cell>
          <cell r="CH150">
            <v>15</v>
          </cell>
          <cell r="CI150">
            <v>8</v>
          </cell>
          <cell r="CJ150">
            <v>2.6666666666666668E-2</v>
          </cell>
          <cell r="CK150">
            <v>10</v>
          </cell>
          <cell r="CL150">
            <v>30</v>
          </cell>
          <cell r="CM150">
            <v>0.30853333333333333</v>
          </cell>
          <cell r="CN150">
            <v>0.30853333333333333</v>
          </cell>
          <cell r="CO150">
            <v>0</v>
          </cell>
          <cell r="CP150">
            <v>0</v>
          </cell>
          <cell r="CQ150">
            <v>6.8885333333333332</v>
          </cell>
          <cell r="CR150">
            <v>0</v>
          </cell>
          <cell r="CS150">
            <v>0</v>
          </cell>
          <cell r="CT150">
            <v>0</v>
          </cell>
          <cell r="CU150">
            <v>1</v>
          </cell>
          <cell r="CV150">
            <v>22</v>
          </cell>
          <cell r="CW150">
            <v>22</v>
          </cell>
          <cell r="CX150" t="str">
            <v xml:space="preserve"> </v>
          </cell>
          <cell r="CY150">
            <v>2.5</v>
          </cell>
          <cell r="CZ150">
            <v>2.5</v>
          </cell>
          <cell r="DA150">
            <v>1.3</v>
          </cell>
          <cell r="DB150">
            <v>370</v>
          </cell>
          <cell r="DC150">
            <v>174</v>
          </cell>
          <cell r="DD150">
            <v>97</v>
          </cell>
          <cell r="DE150">
            <v>28</v>
          </cell>
          <cell r="DF150">
            <v>43</v>
          </cell>
          <cell r="DG150">
            <v>8</v>
          </cell>
          <cell r="DH150">
            <v>4</v>
          </cell>
          <cell r="DI150">
            <v>19</v>
          </cell>
        </row>
        <row r="151">
          <cell r="A151" t="str">
            <v>RS 275</v>
          </cell>
          <cell r="B151">
            <v>97</v>
          </cell>
          <cell r="C151" t="str">
            <v>C</v>
          </cell>
          <cell r="D151" t="str">
            <v>T</v>
          </cell>
          <cell r="E151" t="str">
            <v>Mikute - Grand Beach</v>
          </cell>
          <cell r="F151" t="str">
            <v>S122</v>
          </cell>
          <cell r="G151">
            <v>3</v>
          </cell>
          <cell r="H151">
            <v>5.6</v>
          </cell>
          <cell r="I151" t="str">
            <v>F</v>
          </cell>
          <cell r="J151" t="str">
            <v>SALIMA</v>
          </cell>
          <cell r="K151">
            <v>7</v>
          </cell>
          <cell r="L151">
            <v>0</v>
          </cell>
          <cell r="W151">
            <v>76</v>
          </cell>
          <cell r="X151" t="str">
            <v>ST</v>
          </cell>
          <cell r="Y151">
            <v>150</v>
          </cell>
          <cell r="Z151" t="str">
            <v>GR</v>
          </cell>
          <cell r="AA151">
            <v>100</v>
          </cell>
          <cell r="AB151" t="str">
            <v>GR</v>
          </cell>
          <cell r="AC151">
            <v>8</v>
          </cell>
          <cell r="AD151" t="str">
            <v>VR</v>
          </cell>
          <cell r="AE151">
            <v>0</v>
          </cell>
          <cell r="AF151">
            <v>0</v>
          </cell>
          <cell r="AG151">
            <v>0</v>
          </cell>
          <cell r="AH151">
            <v>0</v>
          </cell>
          <cell r="AI151">
            <v>0</v>
          </cell>
          <cell r="AJ151">
            <v>0</v>
          </cell>
          <cell r="AK151">
            <v>0</v>
          </cell>
          <cell r="AL151">
            <v>0</v>
          </cell>
          <cell r="AM151">
            <v>1</v>
          </cell>
          <cell r="AN151" t="str">
            <v>never resealed</v>
          </cell>
          <cell r="BO151" t="str">
            <v>RS 275</v>
          </cell>
          <cell r="BP151">
            <v>5.6</v>
          </cell>
          <cell r="BQ151">
            <v>6</v>
          </cell>
          <cell r="BR151" t="str">
            <v>F</v>
          </cell>
          <cell r="BS151">
            <v>0</v>
          </cell>
          <cell r="BT151">
            <v>0</v>
          </cell>
          <cell r="BU151" t="str">
            <v>ST</v>
          </cell>
          <cell r="BV151" t="str">
            <v/>
          </cell>
          <cell r="BW151">
            <v>1</v>
          </cell>
          <cell r="BX151">
            <v>10</v>
          </cell>
          <cell r="BY151" t="str">
            <v xml:space="preserve"> </v>
          </cell>
          <cell r="BZ151">
            <v>1</v>
          </cell>
          <cell r="CA151">
            <v>8</v>
          </cell>
          <cell r="CB151">
            <v>0.90800000000000003</v>
          </cell>
          <cell r="CC151">
            <v>8.94</v>
          </cell>
          <cell r="CD151">
            <v>50</v>
          </cell>
          <cell r="CE151">
            <v>5</v>
          </cell>
          <cell r="CF151">
            <v>0</v>
          </cell>
          <cell r="CG151">
            <v>50</v>
          </cell>
          <cell r="CH151">
            <v>5</v>
          </cell>
          <cell r="CI151">
            <v>65</v>
          </cell>
          <cell r="CJ151">
            <v>0.21666666666666665</v>
          </cell>
          <cell r="CK151">
            <v>0.21666666666666665</v>
          </cell>
          <cell r="CL151">
            <v>0</v>
          </cell>
          <cell r="CM151">
            <v>8.3999999999999991E-2</v>
          </cell>
          <cell r="CN151">
            <v>8.3999999999999991E-2</v>
          </cell>
          <cell r="CO151">
            <v>0</v>
          </cell>
          <cell r="CP151">
            <v>0</v>
          </cell>
          <cell r="CQ151">
            <v>9.0239999999999991</v>
          </cell>
          <cell r="CR151">
            <v>0</v>
          </cell>
          <cell r="CS151">
            <v>0</v>
          </cell>
          <cell r="CT151">
            <v>0</v>
          </cell>
          <cell r="CU151">
            <v>1</v>
          </cell>
          <cell r="CV151">
            <v>22</v>
          </cell>
          <cell r="CW151">
            <v>22</v>
          </cell>
          <cell r="CX151" t="str">
            <v xml:space="preserve"> </v>
          </cell>
          <cell r="CY151">
            <v>3</v>
          </cell>
          <cell r="CZ151">
            <v>3</v>
          </cell>
          <cell r="DA151">
            <v>1.5</v>
          </cell>
          <cell r="DB151">
            <v>250</v>
          </cell>
          <cell r="DC151">
            <v>118</v>
          </cell>
          <cell r="DD151">
            <v>65</v>
          </cell>
          <cell r="DE151">
            <v>19</v>
          </cell>
          <cell r="DF151">
            <v>29</v>
          </cell>
          <cell r="DG151">
            <v>5</v>
          </cell>
          <cell r="DH151">
            <v>3</v>
          </cell>
          <cell r="DI151">
            <v>13</v>
          </cell>
        </row>
        <row r="152">
          <cell r="A152" t="str">
            <v>RS 161</v>
          </cell>
          <cell r="B152">
            <v>161</v>
          </cell>
          <cell r="C152" t="str">
            <v>C</v>
          </cell>
          <cell r="D152" t="str">
            <v>T</v>
          </cell>
          <cell r="E152" t="str">
            <v>Likuni Road</v>
          </cell>
          <cell r="F152" t="str">
            <v>S124</v>
          </cell>
          <cell r="G152">
            <v>1</v>
          </cell>
          <cell r="H152">
            <v>8.8000000000000007</v>
          </cell>
          <cell r="I152" t="str">
            <v>F</v>
          </cell>
          <cell r="J152" t="str">
            <v>LILONGWE</v>
          </cell>
          <cell r="K152">
            <v>6</v>
          </cell>
          <cell r="L152" t="str">
            <v>Changed from urban to trunk</v>
          </cell>
          <cell r="W152">
            <v>73</v>
          </cell>
          <cell r="X152" t="str">
            <v>ST</v>
          </cell>
          <cell r="Y152">
            <v>150</v>
          </cell>
          <cell r="Z152" t="str">
            <v>GR</v>
          </cell>
          <cell r="AA152">
            <v>100</v>
          </cell>
          <cell r="AB152" t="str">
            <v>GR</v>
          </cell>
          <cell r="AC152">
            <v>25</v>
          </cell>
          <cell r="AD152" t="str">
            <v>VR</v>
          </cell>
          <cell r="AE152">
            <v>98</v>
          </cell>
          <cell r="AF152" t="str">
            <v>SS</v>
          </cell>
          <cell r="AG152" t="str">
            <v>SS</v>
          </cell>
          <cell r="AH152">
            <v>5</v>
          </cell>
          <cell r="AI152">
            <v>0</v>
          </cell>
          <cell r="AJ152">
            <v>0</v>
          </cell>
          <cell r="AK152">
            <v>0</v>
          </cell>
          <cell r="AL152">
            <v>0</v>
          </cell>
          <cell r="AM152">
            <v>3</v>
          </cell>
          <cell r="AN152">
            <v>0</v>
          </cell>
          <cell r="BO152" t="str">
            <v>RS 161</v>
          </cell>
          <cell r="BP152">
            <v>8.8000000000000007</v>
          </cell>
          <cell r="BQ152">
            <v>6</v>
          </cell>
          <cell r="BR152" t="str">
            <v>F</v>
          </cell>
          <cell r="BS152" t="str">
            <v>C</v>
          </cell>
          <cell r="BT152">
            <v>0</v>
          </cell>
          <cell r="BU152" t="str">
            <v>SS</v>
          </cell>
          <cell r="BV152" t="str">
            <v>ST</v>
          </cell>
          <cell r="BW152">
            <v>3</v>
          </cell>
          <cell r="BX152">
            <v>5</v>
          </cell>
          <cell r="BY152">
            <v>10</v>
          </cell>
          <cell r="BZ152">
            <v>1</v>
          </cell>
          <cell r="CA152">
            <v>25</v>
          </cell>
          <cell r="CB152">
            <v>0.90800000000000003</v>
          </cell>
          <cell r="CC152">
            <v>6.77</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5</v>
          </cell>
          <cell r="CR152">
            <v>0</v>
          </cell>
          <cell r="CS152">
            <v>1</v>
          </cell>
          <cell r="CT152">
            <v>0</v>
          </cell>
          <cell r="CU152">
            <v>0</v>
          </cell>
          <cell r="CV152">
            <v>0</v>
          </cell>
          <cell r="CW152">
            <v>25</v>
          </cell>
          <cell r="CX152">
            <v>50</v>
          </cell>
          <cell r="CY152">
            <v>1</v>
          </cell>
          <cell r="CZ152">
            <v>1.5</v>
          </cell>
          <cell r="DA152">
            <v>2</v>
          </cell>
          <cell r="DB152">
            <v>1169</v>
          </cell>
          <cell r="DC152">
            <v>550</v>
          </cell>
          <cell r="DD152">
            <v>304</v>
          </cell>
          <cell r="DE152">
            <v>88</v>
          </cell>
          <cell r="DF152">
            <v>135</v>
          </cell>
          <cell r="DG152">
            <v>24</v>
          </cell>
          <cell r="DH152">
            <v>12</v>
          </cell>
          <cell r="DI152">
            <v>59</v>
          </cell>
        </row>
        <row r="153">
          <cell r="A153" t="str">
            <v>RS 289</v>
          </cell>
          <cell r="B153">
            <v>111</v>
          </cell>
          <cell r="C153" t="str">
            <v>C</v>
          </cell>
          <cell r="D153" t="str">
            <v>T</v>
          </cell>
          <cell r="E153" t="str">
            <v>Likuni - Chinsapo</v>
          </cell>
          <cell r="F153" t="str">
            <v>S124</v>
          </cell>
          <cell r="G153">
            <v>2</v>
          </cell>
          <cell r="H153">
            <v>4.3</v>
          </cell>
          <cell r="I153" t="str">
            <v>F</v>
          </cell>
          <cell r="J153" t="str">
            <v>LILONGWE</v>
          </cell>
          <cell r="K153">
            <v>6</v>
          </cell>
          <cell r="L153">
            <v>0</v>
          </cell>
          <cell r="W153">
            <v>73</v>
          </cell>
          <cell r="X153" t="str">
            <v>ST</v>
          </cell>
          <cell r="Y153">
            <v>150</v>
          </cell>
          <cell r="Z153" t="str">
            <v>GR</v>
          </cell>
          <cell r="AA153">
            <v>100</v>
          </cell>
          <cell r="AB153" t="str">
            <v>GR</v>
          </cell>
          <cell r="AC153">
            <v>25</v>
          </cell>
          <cell r="AD153" t="str">
            <v>VR</v>
          </cell>
          <cell r="AE153">
            <v>98</v>
          </cell>
          <cell r="AF153" t="str">
            <v>SS</v>
          </cell>
          <cell r="AG153" t="str">
            <v>SS</v>
          </cell>
          <cell r="AH153">
            <v>5</v>
          </cell>
          <cell r="AI153">
            <v>0</v>
          </cell>
          <cell r="AJ153">
            <v>0</v>
          </cell>
          <cell r="AK153">
            <v>0</v>
          </cell>
          <cell r="AL153">
            <v>0</v>
          </cell>
          <cell r="AM153">
            <v>3</v>
          </cell>
          <cell r="AN153">
            <v>0</v>
          </cell>
          <cell r="BO153" t="str">
            <v>RS 289</v>
          </cell>
          <cell r="BP153">
            <v>4.3</v>
          </cell>
          <cell r="BQ153">
            <v>6</v>
          </cell>
          <cell r="BR153" t="str">
            <v>F</v>
          </cell>
          <cell r="BS153">
            <v>0</v>
          </cell>
          <cell r="BT153">
            <v>0</v>
          </cell>
          <cell r="BU153" t="str">
            <v>SS</v>
          </cell>
          <cell r="BV153" t="str">
            <v>ST</v>
          </cell>
          <cell r="BW153">
            <v>3</v>
          </cell>
          <cell r="BX153">
            <v>5</v>
          </cell>
          <cell r="BY153">
            <v>10</v>
          </cell>
          <cell r="BZ153">
            <v>1</v>
          </cell>
          <cell r="CA153">
            <v>25</v>
          </cell>
          <cell r="CB153">
            <v>0.90800000000000003</v>
          </cell>
          <cell r="CC153">
            <v>6.77</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5</v>
          </cell>
          <cell r="CR153">
            <v>0</v>
          </cell>
          <cell r="CS153">
            <v>1</v>
          </cell>
          <cell r="CT153">
            <v>0</v>
          </cell>
          <cell r="CU153">
            <v>0</v>
          </cell>
          <cell r="CV153">
            <v>0</v>
          </cell>
          <cell r="CW153">
            <v>25</v>
          </cell>
          <cell r="CX153">
            <v>50</v>
          </cell>
          <cell r="CY153">
            <v>1</v>
          </cell>
          <cell r="CZ153">
            <v>1.5</v>
          </cell>
          <cell r="DA153">
            <v>2</v>
          </cell>
          <cell r="DB153">
            <v>1169</v>
          </cell>
          <cell r="DC153">
            <v>550</v>
          </cell>
          <cell r="DD153">
            <v>304</v>
          </cell>
          <cell r="DE153">
            <v>88</v>
          </cell>
          <cell r="DF153">
            <v>135</v>
          </cell>
          <cell r="DG153">
            <v>24</v>
          </cell>
          <cell r="DH153">
            <v>12</v>
          </cell>
          <cell r="DI153">
            <v>59</v>
          </cell>
        </row>
        <row r="154">
          <cell r="A154" t="str">
            <v>RS 298</v>
          </cell>
          <cell r="B154">
            <v>120</v>
          </cell>
          <cell r="C154" t="str">
            <v>C</v>
          </cell>
          <cell r="D154" t="str">
            <v>T</v>
          </cell>
          <cell r="E154" t="str">
            <v>Chitsime - Kayabwa</v>
          </cell>
          <cell r="F154" t="str">
            <v>S125</v>
          </cell>
          <cell r="G154">
            <v>1</v>
          </cell>
          <cell r="H154">
            <v>6.7</v>
          </cell>
          <cell r="I154" t="str">
            <v>F</v>
          </cell>
          <cell r="J154" t="str">
            <v>LILONGWE</v>
          </cell>
          <cell r="K154">
            <v>6</v>
          </cell>
          <cell r="L154">
            <v>0</v>
          </cell>
          <cell r="W154">
            <v>90</v>
          </cell>
          <cell r="X154" t="str">
            <v>ST</v>
          </cell>
          <cell r="Y154">
            <v>150</v>
          </cell>
          <cell r="Z154" t="str">
            <v>GR</v>
          </cell>
          <cell r="AA154">
            <v>100</v>
          </cell>
          <cell r="AB154" t="str">
            <v>GR</v>
          </cell>
          <cell r="AC154">
            <v>5</v>
          </cell>
          <cell r="AD154" t="str">
            <v>AM</v>
          </cell>
          <cell r="AE154">
            <v>0</v>
          </cell>
          <cell r="AF154">
            <v>0</v>
          </cell>
          <cell r="AG154">
            <v>0</v>
          </cell>
          <cell r="AH154">
            <v>0</v>
          </cell>
          <cell r="AI154">
            <v>0</v>
          </cell>
          <cell r="AJ154">
            <v>0</v>
          </cell>
          <cell r="AK154">
            <v>0</v>
          </cell>
          <cell r="AL154">
            <v>0</v>
          </cell>
          <cell r="AM154">
            <v>1</v>
          </cell>
          <cell r="AN154" t="str">
            <v>never resealed</v>
          </cell>
          <cell r="BO154" t="str">
            <v>RS 298</v>
          </cell>
          <cell r="BP154">
            <v>6.7</v>
          </cell>
          <cell r="BQ154">
            <v>6</v>
          </cell>
          <cell r="BR154" t="str">
            <v>F</v>
          </cell>
          <cell r="BS154">
            <v>0</v>
          </cell>
          <cell r="BT154">
            <v>0</v>
          </cell>
          <cell r="BU154" t="str">
            <v>ST</v>
          </cell>
          <cell r="BV154" t="str">
            <v/>
          </cell>
          <cell r="BW154">
            <v>1</v>
          </cell>
          <cell r="BX154">
            <v>10</v>
          </cell>
          <cell r="BY154" t="str">
            <v xml:space="preserve"> </v>
          </cell>
          <cell r="BZ154">
            <v>1</v>
          </cell>
          <cell r="CA154">
            <v>5</v>
          </cell>
          <cell r="CB154">
            <v>0.90800000000000003</v>
          </cell>
          <cell r="CC154">
            <v>4.5</v>
          </cell>
          <cell r="CD154">
            <v>15</v>
          </cell>
          <cell r="CE154">
            <v>0</v>
          </cell>
          <cell r="CF154">
            <v>0</v>
          </cell>
          <cell r="CG154">
            <v>15</v>
          </cell>
          <cell r="CH154">
            <v>0</v>
          </cell>
          <cell r="CI154">
            <v>0</v>
          </cell>
          <cell r="CJ154">
            <v>0</v>
          </cell>
          <cell r="CK154">
            <v>0</v>
          </cell>
          <cell r="CL154">
            <v>0</v>
          </cell>
          <cell r="CM154">
            <v>0</v>
          </cell>
          <cell r="CN154">
            <v>0</v>
          </cell>
          <cell r="CO154">
            <v>0</v>
          </cell>
          <cell r="CP154">
            <v>0</v>
          </cell>
          <cell r="CQ154">
            <v>4.5</v>
          </cell>
          <cell r="CR154">
            <v>0</v>
          </cell>
          <cell r="CS154">
            <v>1</v>
          </cell>
          <cell r="CT154">
            <v>0</v>
          </cell>
          <cell r="CU154">
            <v>0</v>
          </cell>
          <cell r="CV154">
            <v>8</v>
          </cell>
          <cell r="CW154">
            <v>8</v>
          </cell>
          <cell r="CX154" t="str">
            <v xml:space="preserve"> </v>
          </cell>
          <cell r="CY154">
            <v>1.2</v>
          </cell>
          <cell r="CZ154">
            <v>1.5</v>
          </cell>
          <cell r="DA154">
            <v>1.2</v>
          </cell>
          <cell r="DB154">
            <v>300</v>
          </cell>
          <cell r="DC154">
            <v>141</v>
          </cell>
          <cell r="DD154">
            <v>78</v>
          </cell>
          <cell r="DE154">
            <v>23</v>
          </cell>
          <cell r="DF154">
            <v>35</v>
          </cell>
          <cell r="DG154">
            <v>6</v>
          </cell>
          <cell r="DH154">
            <v>3</v>
          </cell>
          <cell r="DI154">
            <v>15</v>
          </cell>
        </row>
        <row r="155">
          <cell r="A155" t="str">
            <v>RS 294</v>
          </cell>
          <cell r="B155">
            <v>116</v>
          </cell>
          <cell r="C155" t="str">
            <v>C</v>
          </cell>
          <cell r="D155" t="str">
            <v>T</v>
          </cell>
          <cell r="E155" t="str">
            <v>Kayabwa - Bunda</v>
          </cell>
          <cell r="F155" t="str">
            <v>S125</v>
          </cell>
          <cell r="G155">
            <v>2</v>
          </cell>
          <cell r="H155">
            <v>9.6999999999999993</v>
          </cell>
          <cell r="I155" t="str">
            <v>F</v>
          </cell>
          <cell r="J155" t="str">
            <v>LILONGWE</v>
          </cell>
          <cell r="K155">
            <v>6</v>
          </cell>
          <cell r="L155">
            <v>0</v>
          </cell>
          <cell r="W155">
            <v>90</v>
          </cell>
          <cell r="X155" t="str">
            <v>ST</v>
          </cell>
          <cell r="Y155">
            <v>150</v>
          </cell>
          <cell r="Z155" t="str">
            <v>GR</v>
          </cell>
          <cell r="AA155">
            <v>100</v>
          </cell>
          <cell r="AB155" t="str">
            <v>GR</v>
          </cell>
          <cell r="AC155">
            <v>5</v>
          </cell>
          <cell r="AD155" t="str">
            <v>PM</v>
          </cell>
          <cell r="AE155">
            <v>0</v>
          </cell>
          <cell r="AF155">
            <v>0</v>
          </cell>
          <cell r="AG155">
            <v>0</v>
          </cell>
          <cell r="AH155">
            <v>0</v>
          </cell>
          <cell r="AI155">
            <v>0</v>
          </cell>
          <cell r="AJ155">
            <v>0</v>
          </cell>
          <cell r="AK155">
            <v>0</v>
          </cell>
          <cell r="AL155">
            <v>0</v>
          </cell>
          <cell r="AM155">
            <v>1</v>
          </cell>
          <cell r="AN155" t="str">
            <v>never resealed</v>
          </cell>
          <cell r="BO155" t="str">
            <v>RS 294</v>
          </cell>
          <cell r="BP155">
            <v>9.6999999999999993</v>
          </cell>
          <cell r="BQ155">
            <v>6</v>
          </cell>
          <cell r="BR155" t="str">
            <v>F</v>
          </cell>
          <cell r="BS155">
            <v>0</v>
          </cell>
          <cell r="BT155">
            <v>0</v>
          </cell>
          <cell r="BU155" t="str">
            <v>ST</v>
          </cell>
          <cell r="BV155" t="str">
            <v/>
          </cell>
          <cell r="BW155">
            <v>1</v>
          </cell>
          <cell r="BX155">
            <v>10</v>
          </cell>
          <cell r="BY155" t="str">
            <v xml:space="preserve"> </v>
          </cell>
          <cell r="BZ155">
            <v>1</v>
          </cell>
          <cell r="CA155">
            <v>5</v>
          </cell>
          <cell r="CB155">
            <v>0.90800000000000003</v>
          </cell>
          <cell r="CC155">
            <v>4.5</v>
          </cell>
          <cell r="CD155">
            <v>15</v>
          </cell>
          <cell r="CE155">
            <v>0</v>
          </cell>
          <cell r="CF155">
            <v>0</v>
          </cell>
          <cell r="CG155">
            <v>15</v>
          </cell>
          <cell r="CH155">
            <v>0</v>
          </cell>
          <cell r="CI155">
            <v>0</v>
          </cell>
          <cell r="CJ155">
            <v>0</v>
          </cell>
          <cell r="CK155">
            <v>0</v>
          </cell>
          <cell r="CL155">
            <v>0</v>
          </cell>
          <cell r="CM155">
            <v>0</v>
          </cell>
          <cell r="CN155">
            <v>0</v>
          </cell>
          <cell r="CO155">
            <v>0</v>
          </cell>
          <cell r="CP155">
            <v>0</v>
          </cell>
          <cell r="CQ155">
            <v>4.5</v>
          </cell>
          <cell r="CR155">
            <v>0</v>
          </cell>
          <cell r="CS155">
            <v>1</v>
          </cell>
          <cell r="CT155">
            <v>0</v>
          </cell>
          <cell r="CU155">
            <v>0</v>
          </cell>
          <cell r="CV155">
            <v>8</v>
          </cell>
          <cell r="CW155">
            <v>8</v>
          </cell>
          <cell r="CX155" t="str">
            <v xml:space="preserve"> </v>
          </cell>
          <cell r="CY155">
            <v>1.2</v>
          </cell>
          <cell r="CZ155">
            <v>1.5</v>
          </cell>
          <cell r="DA155">
            <v>1.2</v>
          </cell>
          <cell r="DB155">
            <v>300</v>
          </cell>
          <cell r="DC155">
            <v>141</v>
          </cell>
          <cell r="DD155">
            <v>78</v>
          </cell>
          <cell r="DE155">
            <v>23</v>
          </cell>
          <cell r="DF155">
            <v>35</v>
          </cell>
          <cell r="DG155">
            <v>6</v>
          </cell>
          <cell r="DH155">
            <v>3</v>
          </cell>
          <cell r="DI155">
            <v>15</v>
          </cell>
        </row>
        <row r="156">
          <cell r="A156" t="str">
            <v>RS 307</v>
          </cell>
          <cell r="B156">
            <v>129</v>
          </cell>
          <cell r="C156" t="str">
            <v>C</v>
          </cell>
          <cell r="D156" t="str">
            <v>T</v>
          </cell>
          <cell r="E156" t="str">
            <v>Mganja - Kabulika</v>
          </cell>
          <cell r="F156" t="str">
            <v>S127</v>
          </cell>
          <cell r="G156">
            <v>4</v>
          </cell>
          <cell r="H156">
            <v>8.5</v>
          </cell>
          <cell r="I156" t="str">
            <v>R</v>
          </cell>
          <cell r="J156" t="str">
            <v>DEDZA</v>
          </cell>
          <cell r="K156">
            <v>7</v>
          </cell>
          <cell r="L156">
            <v>0</v>
          </cell>
          <cell r="W156">
            <v>73</v>
          </cell>
          <cell r="X156" t="str">
            <v>ST</v>
          </cell>
          <cell r="Y156">
            <v>100</v>
          </cell>
          <cell r="Z156" t="str">
            <v>GR</v>
          </cell>
          <cell r="AA156">
            <v>100</v>
          </cell>
          <cell r="AB156" t="str">
            <v>GR</v>
          </cell>
          <cell r="AC156">
            <v>5</v>
          </cell>
          <cell r="AD156" t="str">
            <v>PM</v>
          </cell>
          <cell r="AE156">
            <v>0</v>
          </cell>
          <cell r="AF156">
            <v>0</v>
          </cell>
          <cell r="AG156">
            <v>0</v>
          </cell>
          <cell r="AH156">
            <v>0</v>
          </cell>
          <cell r="AI156">
            <v>0</v>
          </cell>
          <cell r="AJ156">
            <v>0</v>
          </cell>
          <cell r="AK156">
            <v>0</v>
          </cell>
          <cell r="AL156">
            <v>0</v>
          </cell>
          <cell r="AM156">
            <v>1</v>
          </cell>
          <cell r="AN156" t="str">
            <v>never resealed</v>
          </cell>
          <cell r="BO156" t="str">
            <v>RS 307</v>
          </cell>
          <cell r="BP156">
            <v>8.5</v>
          </cell>
          <cell r="BQ156">
            <v>5.5</v>
          </cell>
          <cell r="BR156" t="str">
            <v>R</v>
          </cell>
          <cell r="BS156">
            <v>0</v>
          </cell>
          <cell r="BT156">
            <v>0</v>
          </cell>
          <cell r="BU156" t="str">
            <v>ST</v>
          </cell>
          <cell r="BV156" t="str">
            <v/>
          </cell>
          <cell r="BW156">
            <v>1</v>
          </cell>
          <cell r="BX156">
            <v>10</v>
          </cell>
          <cell r="BY156" t="str">
            <v xml:space="preserve"> </v>
          </cell>
          <cell r="BZ156">
            <v>1</v>
          </cell>
          <cell r="CA156">
            <v>5</v>
          </cell>
          <cell r="CB156">
            <v>0.90800000000000003</v>
          </cell>
          <cell r="CC156">
            <v>5</v>
          </cell>
          <cell r="CD156">
            <v>30</v>
          </cell>
          <cell r="CE156">
            <v>15</v>
          </cell>
          <cell r="CF156">
            <v>0</v>
          </cell>
          <cell r="CG156">
            <v>30</v>
          </cell>
          <cell r="CH156">
            <v>15</v>
          </cell>
          <cell r="CI156">
            <v>5</v>
          </cell>
          <cell r="CJ156">
            <v>1.8181818181818181E-2</v>
          </cell>
          <cell r="CK156">
            <v>1.8181818181818181E-2</v>
          </cell>
          <cell r="CL156">
            <v>0</v>
          </cell>
          <cell r="CM156">
            <v>7.0489510489510484E-3</v>
          </cell>
          <cell r="CN156">
            <v>7.0489510489510484E-3</v>
          </cell>
          <cell r="CO156">
            <v>0</v>
          </cell>
          <cell r="CP156">
            <v>0</v>
          </cell>
          <cell r="CQ156">
            <v>5.0070489510489509</v>
          </cell>
          <cell r="CR156">
            <v>3</v>
          </cell>
          <cell r="CS156">
            <v>1</v>
          </cell>
          <cell r="CT156">
            <v>0</v>
          </cell>
          <cell r="CU156">
            <v>0</v>
          </cell>
          <cell r="CV156">
            <v>25</v>
          </cell>
          <cell r="CW156">
            <v>25</v>
          </cell>
          <cell r="CX156" t="str">
            <v xml:space="preserve"> </v>
          </cell>
          <cell r="CY156">
            <v>1.3</v>
          </cell>
          <cell r="CZ156">
            <v>1.2</v>
          </cell>
          <cell r="DA156">
            <v>1.3</v>
          </cell>
          <cell r="DB156">
            <v>40</v>
          </cell>
          <cell r="DC156">
            <v>19</v>
          </cell>
          <cell r="DD156">
            <v>11</v>
          </cell>
          <cell r="DE156">
            <v>3</v>
          </cell>
          <cell r="DF156">
            <v>5</v>
          </cell>
          <cell r="DG156">
            <v>1</v>
          </cell>
          <cell r="DH156">
            <v>1</v>
          </cell>
          <cell r="DI156">
            <v>2</v>
          </cell>
        </row>
        <row r="157">
          <cell r="A157" t="str">
            <v>RS 333</v>
          </cell>
          <cell r="B157">
            <v>155</v>
          </cell>
          <cell r="C157" t="str">
            <v>S</v>
          </cell>
          <cell r="D157" t="str">
            <v>T</v>
          </cell>
          <cell r="E157" t="str">
            <v>Mang'oma - Nsandu</v>
          </cell>
          <cell r="F157" t="str">
            <v>S128</v>
          </cell>
          <cell r="G157">
            <v>1</v>
          </cell>
          <cell r="H157">
            <v>11.6</v>
          </cell>
          <cell r="I157" t="str">
            <v>F</v>
          </cell>
          <cell r="J157" t="str">
            <v>MANGOCHI</v>
          </cell>
          <cell r="K157">
            <v>7</v>
          </cell>
          <cell r="L157" t="str">
            <v>Changed designation from M15 to S128</v>
          </cell>
          <cell r="W157">
            <v>74</v>
          </cell>
          <cell r="X157" t="str">
            <v>ST</v>
          </cell>
          <cell r="Y157">
            <v>100</v>
          </cell>
          <cell r="Z157" t="str">
            <v>GR</v>
          </cell>
          <cell r="AA157">
            <v>100</v>
          </cell>
          <cell r="AB157" t="str">
            <v>GR</v>
          </cell>
          <cell r="AC157">
            <v>7</v>
          </cell>
          <cell r="AD157" t="str">
            <v>PM</v>
          </cell>
          <cell r="AE157">
            <v>0</v>
          </cell>
          <cell r="AF157">
            <v>0</v>
          </cell>
          <cell r="AG157">
            <v>0</v>
          </cell>
          <cell r="AH157">
            <v>0</v>
          </cell>
          <cell r="AI157">
            <v>0</v>
          </cell>
          <cell r="AJ157">
            <v>0</v>
          </cell>
          <cell r="AK157">
            <v>0</v>
          </cell>
          <cell r="AL157">
            <v>0</v>
          </cell>
          <cell r="AM157">
            <v>1</v>
          </cell>
          <cell r="AN157" t="str">
            <v>never resealed</v>
          </cell>
          <cell r="BO157" t="str">
            <v>RS 333</v>
          </cell>
          <cell r="BP157">
            <v>11.6</v>
          </cell>
          <cell r="BQ157">
            <v>6.7</v>
          </cell>
          <cell r="BR157" t="str">
            <v>F</v>
          </cell>
          <cell r="BS157">
            <v>0</v>
          </cell>
          <cell r="BT157">
            <v>0</v>
          </cell>
          <cell r="BU157" t="str">
            <v>ST</v>
          </cell>
          <cell r="BV157" t="str">
            <v/>
          </cell>
          <cell r="BW157">
            <v>1</v>
          </cell>
          <cell r="BX157">
            <v>10</v>
          </cell>
          <cell r="BY157" t="str">
            <v xml:space="preserve"> </v>
          </cell>
          <cell r="BZ157">
            <v>1</v>
          </cell>
          <cell r="CA157">
            <v>7</v>
          </cell>
          <cell r="CB157">
            <v>0.90800000000000003</v>
          </cell>
          <cell r="CC157">
            <v>6.38</v>
          </cell>
          <cell r="CD157">
            <v>95</v>
          </cell>
          <cell r="CE157">
            <v>75</v>
          </cell>
          <cell r="CF157">
            <v>60</v>
          </cell>
          <cell r="CG157">
            <v>35</v>
          </cell>
          <cell r="CH157">
            <v>15</v>
          </cell>
          <cell r="CI157">
            <v>25</v>
          </cell>
          <cell r="CJ157">
            <v>7.4626865671641798E-2</v>
          </cell>
          <cell r="CK157">
            <v>10</v>
          </cell>
          <cell r="CL157">
            <v>60</v>
          </cell>
          <cell r="CM157">
            <v>0.52510907003444307</v>
          </cell>
          <cell r="CN157">
            <v>0.52510907003444307</v>
          </cell>
          <cell r="CO157">
            <v>0</v>
          </cell>
          <cell r="CP157">
            <v>0</v>
          </cell>
          <cell r="CQ157">
            <v>6.9051090700344426</v>
          </cell>
          <cell r="CR157">
            <v>80</v>
          </cell>
          <cell r="CS157">
            <v>1.6</v>
          </cell>
          <cell r="CT157">
            <v>3.0000000000000004</v>
          </cell>
          <cell r="CU157">
            <v>1.2000000000000002</v>
          </cell>
          <cell r="CV157">
            <v>24</v>
          </cell>
          <cell r="CW157">
            <v>24</v>
          </cell>
          <cell r="CX157" t="str">
            <v xml:space="preserve"> </v>
          </cell>
          <cell r="CY157">
            <v>3</v>
          </cell>
          <cell r="CZ157">
            <v>3</v>
          </cell>
          <cell r="DA157">
            <v>1</v>
          </cell>
          <cell r="DB157">
            <v>1000</v>
          </cell>
          <cell r="DC157">
            <v>470</v>
          </cell>
          <cell r="DD157">
            <v>260</v>
          </cell>
          <cell r="DE157">
            <v>75</v>
          </cell>
          <cell r="DF157">
            <v>115</v>
          </cell>
          <cell r="DG157">
            <v>20</v>
          </cell>
          <cell r="DH157">
            <v>10</v>
          </cell>
          <cell r="DI157">
            <v>50</v>
          </cell>
        </row>
        <row r="158">
          <cell r="A158" t="str">
            <v>RS 354</v>
          </cell>
          <cell r="B158">
            <v>176</v>
          </cell>
          <cell r="C158" t="str">
            <v>S</v>
          </cell>
          <cell r="D158" t="str">
            <v>T</v>
          </cell>
          <cell r="E158" t="str">
            <v>Naminga - Malipa</v>
          </cell>
          <cell r="F158" t="str">
            <v>S131</v>
          </cell>
          <cell r="G158">
            <v>9</v>
          </cell>
          <cell r="H158">
            <v>5.2</v>
          </cell>
          <cell r="I158" t="str">
            <v>R</v>
          </cell>
          <cell r="J158" t="str">
            <v>MACHINGA</v>
          </cell>
          <cell r="K158">
            <v>8</v>
          </cell>
          <cell r="L158">
            <v>0</v>
          </cell>
          <cell r="W158">
            <v>83</v>
          </cell>
          <cell r="X158" t="str">
            <v>DS</v>
          </cell>
          <cell r="Y158">
            <v>100</v>
          </cell>
          <cell r="Z158" t="str">
            <v>GR</v>
          </cell>
          <cell r="AA158">
            <v>100</v>
          </cell>
          <cell r="AB158" t="str">
            <v>GR</v>
          </cell>
          <cell r="AC158">
            <v>5</v>
          </cell>
          <cell r="AD158">
            <v>0</v>
          </cell>
          <cell r="AE158">
            <v>0</v>
          </cell>
          <cell r="AF158">
            <v>0</v>
          </cell>
          <cell r="AG158">
            <v>0</v>
          </cell>
          <cell r="AH158">
            <v>0</v>
          </cell>
          <cell r="AI158">
            <v>0</v>
          </cell>
          <cell r="AJ158">
            <v>0</v>
          </cell>
          <cell r="AK158">
            <v>0</v>
          </cell>
          <cell r="AL158">
            <v>0</v>
          </cell>
          <cell r="AM158">
            <v>1</v>
          </cell>
          <cell r="AN158" t="str">
            <v>never resealed</v>
          </cell>
          <cell r="BO158" t="str">
            <v>RS 354</v>
          </cell>
          <cell r="BP158">
            <v>5.2</v>
          </cell>
          <cell r="BQ158">
            <v>6.7</v>
          </cell>
          <cell r="BR158" t="str">
            <v>R</v>
          </cell>
          <cell r="BS158">
            <v>0</v>
          </cell>
          <cell r="BT158">
            <v>0</v>
          </cell>
          <cell r="BU158" t="str">
            <v>DS</v>
          </cell>
          <cell r="BV158" t="str">
            <v/>
          </cell>
          <cell r="BW158">
            <v>1</v>
          </cell>
          <cell r="BX158">
            <v>15</v>
          </cell>
          <cell r="BY158" t="str">
            <v xml:space="preserve"> </v>
          </cell>
          <cell r="BZ158">
            <v>1</v>
          </cell>
          <cell r="CA158">
            <v>5</v>
          </cell>
          <cell r="CB158">
            <v>1.077</v>
          </cell>
          <cell r="CC158">
            <v>3</v>
          </cell>
          <cell r="CD158">
            <v>10</v>
          </cell>
          <cell r="CE158">
            <v>5</v>
          </cell>
          <cell r="CF158">
            <v>0</v>
          </cell>
          <cell r="CG158">
            <v>10</v>
          </cell>
          <cell r="CH158">
            <v>5</v>
          </cell>
          <cell r="CI158">
            <v>2</v>
          </cell>
          <cell r="CJ158">
            <v>5.9701492537313433E-3</v>
          </cell>
          <cell r="CK158">
            <v>5.9701492537313433E-3</v>
          </cell>
          <cell r="CL158">
            <v>0</v>
          </cell>
          <cell r="CM158">
            <v>2.3145809414466131E-3</v>
          </cell>
          <cell r="CN158">
            <v>2.3145809414466131E-3</v>
          </cell>
          <cell r="CO158">
            <v>0</v>
          </cell>
          <cell r="CP158">
            <v>0</v>
          </cell>
          <cell r="CQ158">
            <v>3.0023145809414467</v>
          </cell>
          <cell r="CR158">
            <v>0</v>
          </cell>
          <cell r="CS158">
            <v>1</v>
          </cell>
          <cell r="CT158">
            <v>0</v>
          </cell>
          <cell r="CU158">
            <v>0</v>
          </cell>
          <cell r="CV158">
            <v>15</v>
          </cell>
          <cell r="CW158">
            <v>15</v>
          </cell>
          <cell r="CX158" t="str">
            <v xml:space="preserve"> </v>
          </cell>
          <cell r="CY158">
            <v>1.5</v>
          </cell>
          <cell r="CZ158">
            <v>1.5</v>
          </cell>
          <cell r="DA158">
            <v>1.5</v>
          </cell>
          <cell r="DB158">
            <v>150</v>
          </cell>
          <cell r="DC158">
            <v>71</v>
          </cell>
          <cell r="DD158">
            <v>39</v>
          </cell>
          <cell r="DE158">
            <v>12</v>
          </cell>
          <cell r="DF158">
            <v>18</v>
          </cell>
          <cell r="DG158">
            <v>3</v>
          </cell>
          <cell r="DH158">
            <v>2</v>
          </cell>
          <cell r="DI158">
            <v>8</v>
          </cell>
        </row>
        <row r="159">
          <cell r="A159" t="str">
            <v>RS 348</v>
          </cell>
          <cell r="B159">
            <v>170</v>
          </cell>
          <cell r="C159" t="str">
            <v>S</v>
          </cell>
          <cell r="D159" t="str">
            <v>T</v>
          </cell>
          <cell r="E159" t="str">
            <v>Malipa - Liwonde (junction M3)</v>
          </cell>
          <cell r="F159" t="str">
            <v>S131</v>
          </cell>
          <cell r="G159">
            <v>10</v>
          </cell>
          <cell r="H159">
            <v>19.100000000000001</v>
          </cell>
          <cell r="I159" t="str">
            <v>R</v>
          </cell>
          <cell r="J159" t="str">
            <v>MACHINGA</v>
          </cell>
          <cell r="K159">
            <v>8</v>
          </cell>
          <cell r="L159">
            <v>0</v>
          </cell>
          <cell r="W159">
            <v>83</v>
          </cell>
          <cell r="X159" t="str">
            <v>DS</v>
          </cell>
          <cell r="Y159">
            <v>100</v>
          </cell>
          <cell r="Z159" t="str">
            <v>GR</v>
          </cell>
          <cell r="AA159">
            <v>100</v>
          </cell>
          <cell r="AB159" t="str">
            <v>GR</v>
          </cell>
          <cell r="AC159">
            <v>6</v>
          </cell>
          <cell r="AD159">
            <v>0</v>
          </cell>
          <cell r="AE159">
            <v>0</v>
          </cell>
          <cell r="AF159">
            <v>0</v>
          </cell>
          <cell r="AG159">
            <v>0</v>
          </cell>
          <cell r="AH159">
            <v>0</v>
          </cell>
          <cell r="AI159">
            <v>0</v>
          </cell>
          <cell r="AJ159">
            <v>0</v>
          </cell>
          <cell r="AK159">
            <v>0</v>
          </cell>
          <cell r="AL159">
            <v>0</v>
          </cell>
          <cell r="AM159">
            <v>1</v>
          </cell>
          <cell r="AN159" t="str">
            <v>never resealed</v>
          </cell>
          <cell r="BO159" t="str">
            <v>RS 348</v>
          </cell>
          <cell r="BP159">
            <v>19.100000000000001</v>
          </cell>
          <cell r="BQ159">
            <v>6.7</v>
          </cell>
          <cell r="BR159" t="str">
            <v>R</v>
          </cell>
          <cell r="BS159">
            <v>0</v>
          </cell>
          <cell r="BT159">
            <v>0</v>
          </cell>
          <cell r="BU159" t="str">
            <v>DS</v>
          </cell>
          <cell r="BV159" t="str">
            <v/>
          </cell>
          <cell r="BW159">
            <v>1</v>
          </cell>
          <cell r="BX159">
            <v>15</v>
          </cell>
          <cell r="BY159" t="str">
            <v xml:space="preserve"> </v>
          </cell>
          <cell r="BZ159">
            <v>1</v>
          </cell>
          <cell r="CA159">
            <v>6</v>
          </cell>
          <cell r="CB159">
            <v>1.077</v>
          </cell>
          <cell r="CC159">
            <v>3</v>
          </cell>
          <cell r="CD159">
            <v>10</v>
          </cell>
          <cell r="CE159">
            <v>5</v>
          </cell>
          <cell r="CF159">
            <v>0</v>
          </cell>
          <cell r="CG159">
            <v>10</v>
          </cell>
          <cell r="CH159">
            <v>5</v>
          </cell>
          <cell r="CI159">
            <v>2</v>
          </cell>
          <cell r="CJ159">
            <v>5.9701492537313433E-3</v>
          </cell>
          <cell r="CK159">
            <v>5.9701492537313433E-3</v>
          </cell>
          <cell r="CL159">
            <v>0</v>
          </cell>
          <cell r="CM159">
            <v>2.3145809414466131E-3</v>
          </cell>
          <cell r="CN159">
            <v>2.3145809414466131E-3</v>
          </cell>
          <cell r="CO159">
            <v>0</v>
          </cell>
          <cell r="CP159">
            <v>0</v>
          </cell>
          <cell r="CQ159">
            <v>3.0023145809414467</v>
          </cell>
          <cell r="CR159">
            <v>0</v>
          </cell>
          <cell r="CS159">
            <v>1</v>
          </cell>
          <cell r="CT159">
            <v>0</v>
          </cell>
          <cell r="CU159">
            <v>0</v>
          </cell>
          <cell r="CV159">
            <v>15</v>
          </cell>
          <cell r="CW159">
            <v>15</v>
          </cell>
          <cell r="CX159" t="str">
            <v xml:space="preserve"> </v>
          </cell>
          <cell r="CY159">
            <v>1.5</v>
          </cell>
          <cell r="CZ159">
            <v>1.5</v>
          </cell>
          <cell r="DA159">
            <v>1.5</v>
          </cell>
          <cell r="DB159">
            <v>150</v>
          </cell>
          <cell r="DC159">
            <v>71</v>
          </cell>
          <cell r="DD159">
            <v>39</v>
          </cell>
          <cell r="DE159">
            <v>12</v>
          </cell>
          <cell r="DF159">
            <v>18</v>
          </cell>
          <cell r="DG159">
            <v>3</v>
          </cell>
          <cell r="DH159">
            <v>2</v>
          </cell>
          <cell r="DI159">
            <v>8</v>
          </cell>
        </row>
        <row r="160">
          <cell r="A160" t="str">
            <v>RS 382</v>
          </cell>
          <cell r="B160">
            <v>204</v>
          </cell>
          <cell r="C160" t="str">
            <v>S</v>
          </cell>
          <cell r="D160" t="str">
            <v>T</v>
          </cell>
          <cell r="E160" t="str">
            <v>Chileka Airport - Chirimba (junction M1)</v>
          </cell>
          <cell r="F160" t="str">
            <v>S137</v>
          </cell>
          <cell r="G160">
            <v>6</v>
          </cell>
          <cell r="H160">
            <v>8.3000000000000007</v>
          </cell>
          <cell r="I160" t="str">
            <v>H</v>
          </cell>
          <cell r="J160" t="str">
            <v>BLANTYRE</v>
          </cell>
          <cell r="K160">
            <v>9</v>
          </cell>
          <cell r="L160">
            <v>0</v>
          </cell>
          <cell r="W160">
            <v>65</v>
          </cell>
          <cell r="X160" t="str">
            <v>DS</v>
          </cell>
          <cell r="Y160">
            <v>100</v>
          </cell>
          <cell r="Z160" t="str">
            <v>GR</v>
          </cell>
          <cell r="AA160">
            <v>100</v>
          </cell>
          <cell r="AB160" t="str">
            <v>GR</v>
          </cell>
          <cell r="AC160">
            <v>6</v>
          </cell>
          <cell r="AD160">
            <v>0</v>
          </cell>
          <cell r="AE160">
            <v>0</v>
          </cell>
          <cell r="AF160">
            <v>0</v>
          </cell>
          <cell r="AG160">
            <v>0</v>
          </cell>
          <cell r="AH160">
            <v>0</v>
          </cell>
          <cell r="AI160">
            <v>0</v>
          </cell>
          <cell r="AJ160">
            <v>0</v>
          </cell>
          <cell r="AK160">
            <v>0</v>
          </cell>
          <cell r="AL160">
            <v>0</v>
          </cell>
          <cell r="AM160">
            <v>1</v>
          </cell>
          <cell r="AN160" t="str">
            <v>never resealed</v>
          </cell>
          <cell r="BO160" t="str">
            <v>RS 382</v>
          </cell>
          <cell r="BP160">
            <v>8.3000000000000007</v>
          </cell>
          <cell r="BQ160">
            <v>6.5</v>
          </cell>
          <cell r="BR160" t="str">
            <v>H</v>
          </cell>
          <cell r="BS160">
            <v>0</v>
          </cell>
          <cell r="BT160">
            <v>0</v>
          </cell>
          <cell r="BU160" t="str">
            <v>DS</v>
          </cell>
          <cell r="BV160" t="str">
            <v/>
          </cell>
          <cell r="BW160">
            <v>1</v>
          </cell>
          <cell r="BX160">
            <v>15</v>
          </cell>
          <cell r="BY160" t="str">
            <v xml:space="preserve"> </v>
          </cell>
          <cell r="BZ160">
            <v>1</v>
          </cell>
          <cell r="CA160">
            <v>6</v>
          </cell>
          <cell r="CB160">
            <v>1.077</v>
          </cell>
          <cell r="CC160">
            <v>7</v>
          </cell>
          <cell r="CD160">
            <v>90</v>
          </cell>
          <cell r="CE160">
            <v>75</v>
          </cell>
          <cell r="CF160">
            <v>60</v>
          </cell>
          <cell r="CG160">
            <v>30</v>
          </cell>
          <cell r="CH160">
            <v>15</v>
          </cell>
          <cell r="CI160">
            <v>47</v>
          </cell>
          <cell r="CJ160">
            <v>0.14461538461538462</v>
          </cell>
          <cell r="CK160">
            <v>10</v>
          </cell>
          <cell r="CL160">
            <v>60</v>
          </cell>
          <cell r="CM160">
            <v>0.55154319526627205</v>
          </cell>
          <cell r="CN160">
            <v>0.55154319526627205</v>
          </cell>
          <cell r="CO160">
            <v>0</v>
          </cell>
          <cell r="CP160">
            <v>0</v>
          </cell>
          <cell r="CQ160">
            <v>7.5515431952662722</v>
          </cell>
          <cell r="CR160">
            <v>0</v>
          </cell>
          <cell r="CS160">
            <v>1</v>
          </cell>
          <cell r="CT160">
            <v>0</v>
          </cell>
          <cell r="CU160">
            <v>0</v>
          </cell>
          <cell r="CV160">
            <v>33</v>
          </cell>
          <cell r="CW160">
            <v>33</v>
          </cell>
          <cell r="CX160" t="str">
            <v xml:space="preserve"> </v>
          </cell>
          <cell r="CY160">
            <v>2.5</v>
          </cell>
          <cell r="CZ160">
            <v>2</v>
          </cell>
          <cell r="DA160">
            <v>2.5</v>
          </cell>
          <cell r="DB160">
            <v>860</v>
          </cell>
          <cell r="DC160">
            <v>405</v>
          </cell>
          <cell r="DD160">
            <v>224</v>
          </cell>
          <cell r="DE160">
            <v>65</v>
          </cell>
          <cell r="DF160">
            <v>99</v>
          </cell>
          <cell r="DG160">
            <v>18</v>
          </cell>
          <cell r="DH160">
            <v>9</v>
          </cell>
          <cell r="DI160">
            <v>43</v>
          </cell>
        </row>
        <row r="161">
          <cell r="A161" t="str">
            <v>RS 391</v>
          </cell>
          <cell r="B161">
            <v>213</v>
          </cell>
          <cell r="C161" t="str">
            <v>S</v>
          </cell>
          <cell r="D161" t="str">
            <v>T</v>
          </cell>
          <cell r="E161" t="str">
            <v>Kuntiya - junction M3</v>
          </cell>
          <cell r="F161" t="str">
            <v>S139</v>
          </cell>
          <cell r="G161">
            <v>6</v>
          </cell>
          <cell r="H161">
            <v>2.1</v>
          </cell>
          <cell r="I161" t="str">
            <v>H</v>
          </cell>
          <cell r="J161" t="str">
            <v>ZOMBA CITY</v>
          </cell>
          <cell r="K161">
            <v>9</v>
          </cell>
          <cell r="L161" t="str">
            <v>Changed designation from S142 to S139</v>
          </cell>
          <cell r="W161">
            <v>67</v>
          </cell>
          <cell r="X161" t="str">
            <v>ST</v>
          </cell>
          <cell r="Y161">
            <v>100</v>
          </cell>
          <cell r="Z161" t="str">
            <v>GR</v>
          </cell>
          <cell r="AA161">
            <v>100</v>
          </cell>
          <cell r="AB161" t="str">
            <v>GR</v>
          </cell>
          <cell r="AC161">
            <v>5</v>
          </cell>
          <cell r="AD161">
            <v>0</v>
          </cell>
          <cell r="AE161">
            <v>0</v>
          </cell>
          <cell r="AF161">
            <v>0</v>
          </cell>
          <cell r="AG161">
            <v>0</v>
          </cell>
          <cell r="AH161">
            <v>0</v>
          </cell>
          <cell r="AI161">
            <v>0</v>
          </cell>
          <cell r="AJ161">
            <v>0</v>
          </cell>
          <cell r="AK161">
            <v>0</v>
          </cell>
          <cell r="AL161">
            <v>0</v>
          </cell>
          <cell r="AM161">
            <v>1</v>
          </cell>
          <cell r="AN161" t="str">
            <v>never resealed</v>
          </cell>
          <cell r="BO161" t="str">
            <v>RS 391</v>
          </cell>
          <cell r="BP161">
            <v>2.1</v>
          </cell>
          <cell r="BQ161">
            <v>5.5</v>
          </cell>
          <cell r="BR161" t="str">
            <v>H</v>
          </cell>
          <cell r="BS161">
            <v>0</v>
          </cell>
          <cell r="BT161">
            <v>0</v>
          </cell>
          <cell r="BU161" t="str">
            <v>ST</v>
          </cell>
          <cell r="BV161" t="str">
            <v/>
          </cell>
          <cell r="BW161">
            <v>1</v>
          </cell>
          <cell r="BX161">
            <v>10</v>
          </cell>
          <cell r="BY161" t="str">
            <v xml:space="preserve"> </v>
          </cell>
          <cell r="BZ161">
            <v>1</v>
          </cell>
          <cell r="CA161">
            <v>5</v>
          </cell>
          <cell r="CB161">
            <v>0.90800000000000003</v>
          </cell>
          <cell r="CC161">
            <v>5</v>
          </cell>
          <cell r="CD161">
            <v>85</v>
          </cell>
          <cell r="CE161">
            <v>55</v>
          </cell>
          <cell r="CF161">
            <v>40</v>
          </cell>
          <cell r="CG161">
            <v>45</v>
          </cell>
          <cell r="CH161">
            <v>15</v>
          </cell>
          <cell r="CI161">
            <v>15</v>
          </cell>
          <cell r="CJ161">
            <v>5.454545454545455E-2</v>
          </cell>
          <cell r="CK161">
            <v>10</v>
          </cell>
          <cell r="CL161">
            <v>40</v>
          </cell>
          <cell r="CM161">
            <v>0.38521678321678315</v>
          </cell>
          <cell r="CN161">
            <v>0.38521678321678315</v>
          </cell>
          <cell r="CO161">
            <v>0</v>
          </cell>
          <cell r="CP161">
            <v>0</v>
          </cell>
          <cell r="CQ161">
            <v>5.3852167832167828</v>
          </cell>
          <cell r="CR161">
            <v>0</v>
          </cell>
          <cell r="CS161">
            <v>1</v>
          </cell>
          <cell r="CT161">
            <v>0</v>
          </cell>
          <cell r="CU161">
            <v>0</v>
          </cell>
          <cell r="CV161">
            <v>31</v>
          </cell>
          <cell r="CW161">
            <v>31</v>
          </cell>
          <cell r="CX161" t="str">
            <v xml:space="preserve"> </v>
          </cell>
          <cell r="CY161">
            <v>2</v>
          </cell>
          <cell r="CZ161">
            <v>1.5</v>
          </cell>
          <cell r="DA161">
            <v>2</v>
          </cell>
          <cell r="DB161">
            <v>65</v>
          </cell>
          <cell r="DC161">
            <v>31</v>
          </cell>
          <cell r="DD161">
            <v>17</v>
          </cell>
          <cell r="DE161">
            <v>5</v>
          </cell>
          <cell r="DF161">
            <v>8</v>
          </cell>
          <cell r="DG161">
            <v>2</v>
          </cell>
          <cell r="DH161">
            <v>1</v>
          </cell>
          <cell r="DI161">
            <v>4</v>
          </cell>
        </row>
        <row r="162">
          <cell r="A162" t="str">
            <v>RS 393</v>
          </cell>
          <cell r="B162">
            <v>215</v>
          </cell>
          <cell r="C162" t="str">
            <v>S</v>
          </cell>
          <cell r="D162" t="str">
            <v>T</v>
          </cell>
          <cell r="E162" t="str">
            <v>M3 junction - Ndege (Air Wing)</v>
          </cell>
          <cell r="F162" t="str">
            <v>S143</v>
          </cell>
          <cell r="G162">
            <v>1</v>
          </cell>
          <cell r="H162">
            <v>3.9</v>
          </cell>
          <cell r="I162" t="str">
            <v>F</v>
          </cell>
          <cell r="J162" t="str">
            <v>ZOMBA</v>
          </cell>
          <cell r="K162">
            <v>9</v>
          </cell>
          <cell r="L162">
            <v>0</v>
          </cell>
          <cell r="W162">
            <v>83</v>
          </cell>
          <cell r="X162" t="str">
            <v>ST</v>
          </cell>
          <cell r="Y162">
            <v>100</v>
          </cell>
          <cell r="Z162" t="str">
            <v>GR</v>
          </cell>
          <cell r="AA162">
            <v>100</v>
          </cell>
          <cell r="AB162" t="str">
            <v>GR</v>
          </cell>
          <cell r="AC162">
            <v>10</v>
          </cell>
          <cell r="AD162">
            <v>0</v>
          </cell>
          <cell r="AE162">
            <v>0</v>
          </cell>
          <cell r="AF162">
            <v>0</v>
          </cell>
          <cell r="AG162">
            <v>0</v>
          </cell>
          <cell r="AH162">
            <v>0</v>
          </cell>
          <cell r="AI162">
            <v>0</v>
          </cell>
          <cell r="AJ162">
            <v>0</v>
          </cell>
          <cell r="AK162">
            <v>0</v>
          </cell>
          <cell r="AL162">
            <v>0</v>
          </cell>
          <cell r="AM162">
            <v>1</v>
          </cell>
          <cell r="AN162" t="str">
            <v>never resealed</v>
          </cell>
          <cell r="BO162" t="str">
            <v>RS 393</v>
          </cell>
          <cell r="BP162">
            <v>3.9</v>
          </cell>
          <cell r="BQ162">
            <v>6</v>
          </cell>
          <cell r="BR162" t="str">
            <v>F</v>
          </cell>
          <cell r="BS162">
            <v>0</v>
          </cell>
          <cell r="BT162">
            <v>0</v>
          </cell>
          <cell r="BU162" t="str">
            <v>ST</v>
          </cell>
          <cell r="BV162" t="str">
            <v/>
          </cell>
          <cell r="BW162">
            <v>1</v>
          </cell>
          <cell r="BX162">
            <v>10</v>
          </cell>
          <cell r="BY162" t="str">
            <v xml:space="preserve"> </v>
          </cell>
          <cell r="BZ162">
            <v>1</v>
          </cell>
          <cell r="CA162">
            <v>10</v>
          </cell>
          <cell r="CB162">
            <v>0.90800000000000003</v>
          </cell>
          <cell r="CC162">
            <v>8.35</v>
          </cell>
          <cell r="CD162">
            <v>50</v>
          </cell>
          <cell r="CE162">
            <v>20</v>
          </cell>
          <cell r="CF162">
            <v>5</v>
          </cell>
          <cell r="CG162">
            <v>45</v>
          </cell>
          <cell r="CH162">
            <v>15</v>
          </cell>
          <cell r="CI162">
            <v>12</v>
          </cell>
          <cell r="CJ162">
            <v>4.0000000000000008E-2</v>
          </cell>
          <cell r="CK162">
            <v>5.04</v>
          </cell>
          <cell r="CL162">
            <v>5</v>
          </cell>
          <cell r="CM162">
            <v>9.8584615384615396E-2</v>
          </cell>
          <cell r="CN162">
            <v>9.8584615384615396E-2</v>
          </cell>
          <cell r="CO162">
            <v>0</v>
          </cell>
          <cell r="CP162">
            <v>0</v>
          </cell>
          <cell r="CQ162">
            <v>8.4485846153846147</v>
          </cell>
          <cell r="CR162">
            <v>0</v>
          </cell>
          <cell r="CS162">
            <v>1</v>
          </cell>
          <cell r="CT162">
            <v>0</v>
          </cell>
          <cell r="CU162">
            <v>0</v>
          </cell>
          <cell r="CV162">
            <v>15</v>
          </cell>
          <cell r="CW162">
            <v>15</v>
          </cell>
          <cell r="CX162" t="str">
            <v xml:space="preserve"> </v>
          </cell>
          <cell r="CY162">
            <v>1.5</v>
          </cell>
          <cell r="CZ162">
            <v>1.5</v>
          </cell>
          <cell r="DA162">
            <v>2</v>
          </cell>
          <cell r="DB162">
            <v>80</v>
          </cell>
          <cell r="DC162">
            <v>38</v>
          </cell>
          <cell r="DD162">
            <v>21</v>
          </cell>
          <cell r="DE162">
            <v>6</v>
          </cell>
          <cell r="DF162">
            <v>10</v>
          </cell>
          <cell r="DG162">
            <v>2</v>
          </cell>
          <cell r="DH162">
            <v>1</v>
          </cell>
          <cell r="DI162">
            <v>4</v>
          </cell>
        </row>
        <row r="163">
          <cell r="A163" t="str">
            <v>RS 406</v>
          </cell>
          <cell r="B163">
            <v>228</v>
          </cell>
          <cell r="C163" t="str">
            <v>S</v>
          </cell>
          <cell r="D163" t="str">
            <v>T</v>
          </cell>
          <cell r="E163" t="str">
            <v>Chiradzulu - Walala</v>
          </cell>
          <cell r="F163" t="str">
            <v>S146</v>
          </cell>
          <cell r="G163">
            <v>3</v>
          </cell>
          <cell r="H163">
            <v>11.7</v>
          </cell>
          <cell r="I163" t="str">
            <v>R</v>
          </cell>
          <cell r="J163" t="str">
            <v>CHIRADZULU</v>
          </cell>
          <cell r="K163">
            <v>9</v>
          </cell>
          <cell r="L163">
            <v>0</v>
          </cell>
          <cell r="W163">
            <v>80</v>
          </cell>
          <cell r="X163" t="str">
            <v>ST</v>
          </cell>
          <cell r="Y163">
            <v>150</v>
          </cell>
          <cell r="Z163" t="str">
            <v>GR</v>
          </cell>
          <cell r="AA163">
            <v>100</v>
          </cell>
          <cell r="AB163" t="str">
            <v>GR</v>
          </cell>
          <cell r="AC163">
            <v>5</v>
          </cell>
          <cell r="AD163" t="str">
            <v>PM</v>
          </cell>
          <cell r="AE163">
            <v>0</v>
          </cell>
          <cell r="AF163">
            <v>0</v>
          </cell>
          <cell r="AG163">
            <v>0</v>
          </cell>
          <cell r="AH163">
            <v>0</v>
          </cell>
          <cell r="AI163">
            <v>0</v>
          </cell>
          <cell r="AJ163">
            <v>0</v>
          </cell>
          <cell r="AK163">
            <v>0</v>
          </cell>
          <cell r="AL163">
            <v>0</v>
          </cell>
          <cell r="AM163">
            <v>1</v>
          </cell>
          <cell r="AN163" t="str">
            <v>never resealed</v>
          </cell>
          <cell r="BO163" t="str">
            <v>RS 406</v>
          </cell>
          <cell r="BP163">
            <v>11.7</v>
          </cell>
          <cell r="BQ163">
            <v>6.7</v>
          </cell>
          <cell r="BR163" t="str">
            <v>R</v>
          </cell>
          <cell r="BS163">
            <v>0</v>
          </cell>
          <cell r="BT163">
            <v>0</v>
          </cell>
          <cell r="BU163" t="str">
            <v>ST</v>
          </cell>
          <cell r="BV163" t="str">
            <v/>
          </cell>
          <cell r="BW163">
            <v>1</v>
          </cell>
          <cell r="BX163">
            <v>10</v>
          </cell>
          <cell r="BY163" t="str">
            <v xml:space="preserve"> </v>
          </cell>
          <cell r="BZ163">
            <v>1</v>
          </cell>
          <cell r="CA163">
            <v>5</v>
          </cell>
          <cell r="CB163">
            <v>0.90800000000000003</v>
          </cell>
          <cell r="CC163">
            <v>6.28</v>
          </cell>
          <cell r="CD163">
            <v>90</v>
          </cell>
          <cell r="CE163">
            <v>65</v>
          </cell>
          <cell r="CF163">
            <v>50</v>
          </cell>
          <cell r="CG163">
            <v>40</v>
          </cell>
          <cell r="CH163">
            <v>15</v>
          </cell>
          <cell r="CI163">
            <v>10</v>
          </cell>
          <cell r="CJ163">
            <v>2.9850746268656716E-2</v>
          </cell>
          <cell r="CK163">
            <v>10</v>
          </cell>
          <cell r="CL163">
            <v>50</v>
          </cell>
          <cell r="CM163">
            <v>0.44204362801377722</v>
          </cell>
          <cell r="CN163">
            <v>0.44204362801377722</v>
          </cell>
          <cell r="CO163">
            <v>0</v>
          </cell>
          <cell r="CP163">
            <v>0</v>
          </cell>
          <cell r="CQ163">
            <v>6.7220436280137772</v>
          </cell>
          <cell r="CR163">
            <v>0</v>
          </cell>
          <cell r="CS163">
            <v>1</v>
          </cell>
          <cell r="CT163">
            <v>0</v>
          </cell>
          <cell r="CU163">
            <v>0</v>
          </cell>
          <cell r="CV163">
            <v>18</v>
          </cell>
          <cell r="CW163">
            <v>18</v>
          </cell>
          <cell r="CX163" t="str">
            <v xml:space="preserve"> </v>
          </cell>
          <cell r="CY163">
            <v>2</v>
          </cell>
          <cell r="CZ163">
            <v>2</v>
          </cell>
          <cell r="DA163">
            <v>1.5</v>
          </cell>
          <cell r="DB163">
            <v>190</v>
          </cell>
          <cell r="DC163">
            <v>90</v>
          </cell>
          <cell r="DD163">
            <v>50</v>
          </cell>
          <cell r="DE163">
            <v>15</v>
          </cell>
          <cell r="DF163">
            <v>22</v>
          </cell>
          <cell r="DG163">
            <v>4</v>
          </cell>
          <cell r="DH163">
            <v>2</v>
          </cell>
          <cell r="DI163">
            <v>10</v>
          </cell>
        </row>
        <row r="164">
          <cell r="A164" t="str">
            <v>RS 407</v>
          </cell>
          <cell r="B164">
            <v>229</v>
          </cell>
          <cell r="C164" t="str">
            <v>S</v>
          </cell>
          <cell r="D164" t="str">
            <v>T</v>
          </cell>
          <cell r="E164" t="str">
            <v>Walala - Limbe (junction M3)</v>
          </cell>
          <cell r="F164" t="str">
            <v>S146</v>
          </cell>
          <cell r="G164">
            <v>4</v>
          </cell>
          <cell r="H164">
            <v>2.5</v>
          </cell>
          <cell r="I164" t="str">
            <v>R</v>
          </cell>
          <cell r="J164" t="str">
            <v>BLANTYRE</v>
          </cell>
          <cell r="K164">
            <v>9</v>
          </cell>
          <cell r="L164">
            <v>0</v>
          </cell>
          <cell r="W164">
            <v>80</v>
          </cell>
          <cell r="X164" t="str">
            <v>ST</v>
          </cell>
          <cell r="Y164">
            <v>150</v>
          </cell>
          <cell r="Z164" t="str">
            <v>GR</v>
          </cell>
          <cell r="AA164">
            <v>100</v>
          </cell>
          <cell r="AB164" t="str">
            <v>GR</v>
          </cell>
          <cell r="AC164">
            <v>5</v>
          </cell>
          <cell r="AD164" t="str">
            <v>PM</v>
          </cell>
          <cell r="AE164">
            <v>0</v>
          </cell>
          <cell r="AF164">
            <v>0</v>
          </cell>
          <cell r="AG164">
            <v>0</v>
          </cell>
          <cell r="AH164">
            <v>0</v>
          </cell>
          <cell r="AI164">
            <v>0</v>
          </cell>
          <cell r="AJ164">
            <v>0</v>
          </cell>
          <cell r="AK164">
            <v>0</v>
          </cell>
          <cell r="AL164">
            <v>0</v>
          </cell>
          <cell r="AM164">
            <v>1</v>
          </cell>
          <cell r="AN164" t="str">
            <v>never resealed</v>
          </cell>
          <cell r="BO164" t="str">
            <v>RS 407</v>
          </cell>
          <cell r="BP164">
            <v>2.5</v>
          </cell>
          <cell r="BQ164">
            <v>6.7</v>
          </cell>
          <cell r="BR164" t="str">
            <v>R</v>
          </cell>
          <cell r="BS164">
            <v>0</v>
          </cell>
          <cell r="BT164">
            <v>0</v>
          </cell>
          <cell r="BU164" t="str">
            <v>ST</v>
          </cell>
          <cell r="BV164" t="str">
            <v/>
          </cell>
          <cell r="BW164">
            <v>1</v>
          </cell>
          <cell r="BX164">
            <v>10</v>
          </cell>
          <cell r="BY164" t="str">
            <v xml:space="preserve"> </v>
          </cell>
          <cell r="BZ164">
            <v>1</v>
          </cell>
          <cell r="CA164">
            <v>5</v>
          </cell>
          <cell r="CB164">
            <v>0.90800000000000003</v>
          </cell>
          <cell r="CC164">
            <v>6.28</v>
          </cell>
          <cell r="CD164">
            <v>85</v>
          </cell>
          <cell r="CE164">
            <v>70</v>
          </cell>
          <cell r="CF164">
            <v>55</v>
          </cell>
          <cell r="CG164">
            <v>30</v>
          </cell>
          <cell r="CH164">
            <v>15</v>
          </cell>
          <cell r="CI164">
            <v>15</v>
          </cell>
          <cell r="CJ164">
            <v>4.4776119402985072E-2</v>
          </cell>
          <cell r="CK164">
            <v>10</v>
          </cell>
          <cell r="CL164">
            <v>55</v>
          </cell>
          <cell r="CM164">
            <v>0.48075774971297353</v>
          </cell>
          <cell r="CN164">
            <v>0.48075774971297353</v>
          </cell>
          <cell r="CO164">
            <v>0</v>
          </cell>
          <cell r="CP164">
            <v>0</v>
          </cell>
          <cell r="CQ164">
            <v>6.7607577497129734</v>
          </cell>
          <cell r="CR164">
            <v>0</v>
          </cell>
          <cell r="CS164">
            <v>1</v>
          </cell>
          <cell r="CT164">
            <v>0</v>
          </cell>
          <cell r="CU164">
            <v>0</v>
          </cell>
          <cell r="CV164">
            <v>18</v>
          </cell>
          <cell r="CW164">
            <v>18</v>
          </cell>
          <cell r="CX164" t="str">
            <v xml:space="preserve"> </v>
          </cell>
          <cell r="CY164">
            <v>2</v>
          </cell>
          <cell r="CZ164">
            <v>2</v>
          </cell>
          <cell r="DA164">
            <v>2</v>
          </cell>
          <cell r="DB164">
            <v>200</v>
          </cell>
          <cell r="DC164">
            <v>94</v>
          </cell>
          <cell r="DD164">
            <v>52</v>
          </cell>
          <cell r="DE164">
            <v>15</v>
          </cell>
          <cell r="DF164">
            <v>23</v>
          </cell>
          <cell r="DG164">
            <v>4</v>
          </cell>
          <cell r="DH164">
            <v>2</v>
          </cell>
          <cell r="DI164">
            <v>10</v>
          </cell>
        </row>
        <row r="165">
          <cell r="A165" t="str">
            <v>RS 462</v>
          </cell>
          <cell r="B165">
            <v>284</v>
          </cell>
          <cell r="C165" t="str">
            <v>N</v>
          </cell>
          <cell r="D165" t="str">
            <v>T</v>
          </cell>
          <cell r="E165" t="str">
            <v>Kalwe - Nkhata Bay</v>
          </cell>
          <cell r="F165" t="str">
            <v>T318</v>
          </cell>
          <cell r="G165">
            <v>1</v>
          </cell>
          <cell r="H165">
            <v>5.2</v>
          </cell>
          <cell r="I165" t="str">
            <v>F</v>
          </cell>
          <cell r="J165" t="str">
            <v>NKHATA BAY</v>
          </cell>
          <cell r="K165">
            <v>3</v>
          </cell>
          <cell r="L165" t="str">
            <v>Changed from feeder to trunk as bitumen road</v>
          </cell>
          <cell r="W165">
            <v>75</v>
          </cell>
          <cell r="X165" t="str">
            <v>ST</v>
          </cell>
          <cell r="Y165">
            <v>150</v>
          </cell>
          <cell r="Z165" t="str">
            <v>SG</v>
          </cell>
          <cell r="AA165">
            <v>100</v>
          </cell>
          <cell r="AB165" t="str">
            <v>GR</v>
          </cell>
          <cell r="AC165">
            <v>7</v>
          </cell>
          <cell r="AD165" t="str">
            <v>PM</v>
          </cell>
          <cell r="AE165">
            <v>0</v>
          </cell>
          <cell r="AF165">
            <v>0</v>
          </cell>
          <cell r="AG165">
            <v>0</v>
          </cell>
          <cell r="AH165">
            <v>0</v>
          </cell>
          <cell r="AI165">
            <v>0</v>
          </cell>
          <cell r="AJ165">
            <v>0</v>
          </cell>
          <cell r="AK165">
            <v>0</v>
          </cell>
          <cell r="AL165">
            <v>0</v>
          </cell>
          <cell r="AM165">
            <v>3</v>
          </cell>
          <cell r="AN165" t="str">
            <v>never resealed</v>
          </cell>
          <cell r="BO165" t="str">
            <v>RS 462</v>
          </cell>
          <cell r="BP165">
            <v>5.2</v>
          </cell>
          <cell r="BQ165">
            <v>5.5</v>
          </cell>
          <cell r="BR165" t="str">
            <v>F</v>
          </cell>
          <cell r="BS165" t="str">
            <v>C</v>
          </cell>
          <cell r="BT165">
            <v>0</v>
          </cell>
          <cell r="BU165" t="str">
            <v>ST</v>
          </cell>
          <cell r="BV165" t="str">
            <v/>
          </cell>
          <cell r="BW165">
            <v>3</v>
          </cell>
          <cell r="BX165">
            <v>10</v>
          </cell>
          <cell r="BY165" t="str">
            <v xml:space="preserve"> </v>
          </cell>
          <cell r="BZ165">
            <v>2</v>
          </cell>
          <cell r="CA165">
            <v>7</v>
          </cell>
          <cell r="CB165">
            <v>1.36</v>
          </cell>
          <cell r="CC165">
            <v>6.560767608637696</v>
          </cell>
          <cell r="CD165">
            <v>0</v>
          </cell>
          <cell r="CE165">
            <v>0</v>
          </cell>
          <cell r="CF165">
            <v>0</v>
          </cell>
          <cell r="CG165">
            <v>0</v>
          </cell>
          <cell r="CH165">
            <v>0</v>
          </cell>
          <cell r="CI165">
            <v>27</v>
          </cell>
          <cell r="CJ165">
            <v>9.8181818181818176E-2</v>
          </cell>
          <cell r="CK165">
            <v>9.8181818181818176E-2</v>
          </cell>
          <cell r="CL165">
            <v>0</v>
          </cell>
          <cell r="CM165">
            <v>3.8064335664335661E-2</v>
          </cell>
          <cell r="CN165">
            <v>3.8064335664335661E-2</v>
          </cell>
          <cell r="CO165">
            <v>0</v>
          </cell>
          <cell r="CP165">
            <v>0</v>
          </cell>
          <cell r="CQ165">
            <v>6.5988319443020318</v>
          </cell>
          <cell r="CR165">
            <v>0</v>
          </cell>
          <cell r="CS165">
            <v>1</v>
          </cell>
          <cell r="CT165">
            <v>0</v>
          </cell>
          <cell r="CU165">
            <v>0</v>
          </cell>
          <cell r="CV165">
            <v>23</v>
          </cell>
          <cell r="CW165">
            <v>23</v>
          </cell>
          <cell r="CX165" t="str">
            <v xml:space="preserve"> </v>
          </cell>
          <cell r="CY165">
            <v>2</v>
          </cell>
          <cell r="CZ165">
            <v>2</v>
          </cell>
          <cell r="DA165">
            <v>2</v>
          </cell>
          <cell r="DB165">
            <v>300</v>
          </cell>
          <cell r="DC165">
            <v>141</v>
          </cell>
          <cell r="DD165">
            <v>78</v>
          </cell>
          <cell r="DE165">
            <v>23</v>
          </cell>
          <cell r="DF165">
            <v>35</v>
          </cell>
          <cell r="DG165">
            <v>6</v>
          </cell>
          <cell r="DH165">
            <v>3</v>
          </cell>
          <cell r="DI165">
            <v>15</v>
          </cell>
        </row>
        <row r="166">
          <cell r="A166" t="str">
            <v>RS 235</v>
          </cell>
          <cell r="B166">
            <v>57</v>
          </cell>
          <cell r="C166" t="str">
            <v>C</v>
          </cell>
          <cell r="D166" t="str">
            <v>T</v>
          </cell>
          <cell r="E166" t="str">
            <v>Kamwendo - Matutu (junction S116)</v>
          </cell>
          <cell r="F166" t="str">
            <v>T334</v>
          </cell>
          <cell r="G166">
            <v>1</v>
          </cell>
          <cell r="H166">
            <v>16.899999999999999</v>
          </cell>
          <cell r="I166" t="str">
            <v>F</v>
          </cell>
          <cell r="J166" t="str">
            <v>MCHINJI</v>
          </cell>
          <cell r="K166">
            <v>6</v>
          </cell>
          <cell r="L166" t="str">
            <v>Changed designation from S116 to T334. Changed to trunk</v>
          </cell>
          <cell r="W166">
            <v>98</v>
          </cell>
          <cell r="X166" t="str">
            <v>DS</v>
          </cell>
          <cell r="Y166">
            <v>150</v>
          </cell>
          <cell r="Z166" t="str">
            <v>GR</v>
          </cell>
          <cell r="AA166">
            <v>150</v>
          </cell>
          <cell r="AB166" t="str">
            <v>GR</v>
          </cell>
          <cell r="AC166">
            <v>5</v>
          </cell>
          <cell r="AD166">
            <v>0</v>
          </cell>
          <cell r="AE166">
            <v>0</v>
          </cell>
          <cell r="AF166">
            <v>0</v>
          </cell>
          <cell r="AG166">
            <v>0</v>
          </cell>
          <cell r="AH166">
            <v>0</v>
          </cell>
          <cell r="AI166">
            <v>0</v>
          </cell>
          <cell r="AJ166">
            <v>0</v>
          </cell>
          <cell r="AK166">
            <v>0</v>
          </cell>
          <cell r="AL166">
            <v>0</v>
          </cell>
          <cell r="AM166">
            <v>1</v>
          </cell>
          <cell r="AN166" t="str">
            <v>never resealed</v>
          </cell>
          <cell r="BO166" t="str">
            <v>RS 235</v>
          </cell>
          <cell r="BP166">
            <v>16.899999999999999</v>
          </cell>
          <cell r="BQ166">
            <v>6.7</v>
          </cell>
          <cell r="BR166" t="str">
            <v>F</v>
          </cell>
          <cell r="BS166">
            <v>0</v>
          </cell>
          <cell r="BT166">
            <v>0</v>
          </cell>
          <cell r="BU166" t="str">
            <v>DS</v>
          </cell>
          <cell r="BV166" t="str">
            <v/>
          </cell>
          <cell r="BW166">
            <v>1</v>
          </cell>
          <cell r="BX166">
            <v>15</v>
          </cell>
          <cell r="BY166" t="str">
            <v xml:space="preserve"> </v>
          </cell>
          <cell r="BZ166">
            <v>1</v>
          </cell>
          <cell r="CA166">
            <v>5</v>
          </cell>
          <cell r="CB166">
            <v>1.5270000000000001</v>
          </cell>
          <cell r="CC166">
            <v>3.3</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3.3</v>
          </cell>
          <cell r="CR166">
            <v>0</v>
          </cell>
          <cell r="CS166">
            <v>1</v>
          </cell>
          <cell r="CT166">
            <v>0</v>
          </cell>
          <cell r="CU166">
            <v>0</v>
          </cell>
          <cell r="CV166">
            <v>0</v>
          </cell>
          <cell r="CW166">
            <v>0</v>
          </cell>
          <cell r="CX166" t="str">
            <v xml:space="preserve"> </v>
          </cell>
          <cell r="CY166">
            <v>1</v>
          </cell>
          <cell r="CZ166">
            <v>1</v>
          </cell>
          <cell r="DA166">
            <v>1</v>
          </cell>
          <cell r="DB166">
            <v>80</v>
          </cell>
          <cell r="DC166">
            <v>38</v>
          </cell>
          <cell r="DD166">
            <v>21</v>
          </cell>
          <cell r="DE166">
            <v>6</v>
          </cell>
          <cell r="DF166">
            <v>10</v>
          </cell>
          <cell r="DG166">
            <v>2</v>
          </cell>
          <cell r="DH166">
            <v>1</v>
          </cell>
          <cell r="DI166">
            <v>4</v>
          </cell>
        </row>
        <row r="167">
          <cell r="A167" t="str">
            <v>RS 153</v>
          </cell>
          <cell r="B167">
            <v>153</v>
          </cell>
          <cell r="C167" t="str">
            <v>C</v>
          </cell>
          <cell r="D167" t="str">
            <v>U</v>
          </cell>
          <cell r="E167" t="str">
            <v>Chidzanja Road</v>
          </cell>
          <cell r="F167" t="str">
            <v>Urban</v>
          </cell>
          <cell r="G167">
            <v>1</v>
          </cell>
          <cell r="H167">
            <v>6.5</v>
          </cell>
          <cell r="I167" t="str">
            <v>R</v>
          </cell>
          <cell r="J167" t="str">
            <v>LILONGWE CITY</v>
          </cell>
          <cell r="K167" t="str">
            <v>C</v>
          </cell>
          <cell r="L167">
            <v>0</v>
          </cell>
          <cell r="W167">
            <v>83</v>
          </cell>
          <cell r="X167" t="str">
            <v>SA</v>
          </cell>
          <cell r="Y167">
            <v>150</v>
          </cell>
          <cell r="Z167" t="str">
            <v>GR</v>
          </cell>
          <cell r="AA167">
            <v>100</v>
          </cell>
          <cell r="AB167" t="str">
            <v>GR</v>
          </cell>
          <cell r="AC167">
            <v>5</v>
          </cell>
          <cell r="AD167" t="str">
            <v>CC</v>
          </cell>
          <cell r="AE167">
            <v>97</v>
          </cell>
          <cell r="AF167" t="str">
            <v>SS</v>
          </cell>
          <cell r="AG167" t="str">
            <v>SS</v>
          </cell>
          <cell r="AH167">
            <v>5</v>
          </cell>
          <cell r="AI167">
            <v>0</v>
          </cell>
          <cell r="AJ167">
            <v>0</v>
          </cell>
          <cell r="AK167">
            <v>0</v>
          </cell>
          <cell r="AL167">
            <v>0</v>
          </cell>
          <cell r="AM167">
            <v>3</v>
          </cell>
          <cell r="AN167">
            <v>0</v>
          </cell>
          <cell r="BO167" t="str">
            <v>RS 153</v>
          </cell>
          <cell r="BP167">
            <v>6.5</v>
          </cell>
          <cell r="BQ167">
            <v>6</v>
          </cell>
          <cell r="BR167" t="str">
            <v>R</v>
          </cell>
          <cell r="BS167" t="str">
            <v>S</v>
          </cell>
          <cell r="BT167">
            <v>0</v>
          </cell>
          <cell r="BU167" t="str">
            <v>SS</v>
          </cell>
          <cell r="BV167" t="str">
            <v>SA</v>
          </cell>
          <cell r="BW167">
            <v>3</v>
          </cell>
          <cell r="BX167">
            <v>5</v>
          </cell>
          <cell r="BY167">
            <v>10</v>
          </cell>
          <cell r="BZ167">
            <v>1</v>
          </cell>
          <cell r="CA167">
            <v>5</v>
          </cell>
          <cell r="CB167">
            <v>0.90800000000000003</v>
          </cell>
          <cell r="CC167">
            <v>7.78</v>
          </cell>
          <cell r="CD167">
            <v>2.5</v>
          </cell>
          <cell r="CE167">
            <v>0</v>
          </cell>
          <cell r="CF167">
            <v>0</v>
          </cell>
          <cell r="CG167">
            <v>2.5</v>
          </cell>
          <cell r="CH167">
            <v>0</v>
          </cell>
          <cell r="CI167">
            <v>1.3</v>
          </cell>
          <cell r="CJ167">
            <v>4.3333333333333331E-3</v>
          </cell>
          <cell r="CK167">
            <v>4.3333333333333331E-3</v>
          </cell>
          <cell r="CL167">
            <v>0</v>
          </cell>
          <cell r="CM167">
            <v>1.6799999999999999E-3</v>
          </cell>
          <cell r="CN167">
            <v>1.6799999999999999E-3</v>
          </cell>
          <cell r="CO167">
            <v>0</v>
          </cell>
          <cell r="CP167">
            <v>0</v>
          </cell>
          <cell r="CQ167">
            <v>7.7816800000000006</v>
          </cell>
          <cell r="CR167">
            <v>0.5</v>
          </cell>
          <cell r="CS167">
            <v>1</v>
          </cell>
          <cell r="CT167">
            <v>0</v>
          </cell>
          <cell r="CU167">
            <v>0</v>
          </cell>
          <cell r="CV167">
            <v>1</v>
          </cell>
          <cell r="CW167">
            <v>15</v>
          </cell>
          <cell r="CX167">
            <v>30</v>
          </cell>
          <cell r="CY167">
            <v>2</v>
          </cell>
          <cell r="CZ167">
            <v>2</v>
          </cell>
          <cell r="DA167">
            <v>1.5</v>
          </cell>
          <cell r="DB167">
            <v>1894</v>
          </cell>
          <cell r="DC167">
            <v>947</v>
          </cell>
          <cell r="DD167">
            <v>512</v>
          </cell>
          <cell r="DE167">
            <v>95</v>
          </cell>
          <cell r="DF167">
            <v>275</v>
          </cell>
          <cell r="DG167">
            <v>29</v>
          </cell>
          <cell r="DH167">
            <v>19</v>
          </cell>
          <cell r="DI167">
            <v>19</v>
          </cell>
        </row>
        <row r="168">
          <cell r="A168" t="str">
            <v>RS 154</v>
          </cell>
          <cell r="B168">
            <v>154</v>
          </cell>
          <cell r="C168" t="str">
            <v>C</v>
          </cell>
          <cell r="D168" t="str">
            <v>U</v>
          </cell>
          <cell r="E168" t="str">
            <v>Chendawaka Road (M1 to junction D189)</v>
          </cell>
          <cell r="F168" t="str">
            <v>Urban</v>
          </cell>
          <cell r="G168">
            <v>2</v>
          </cell>
          <cell r="H168">
            <v>5</v>
          </cell>
          <cell r="I168" t="str">
            <v>R</v>
          </cell>
          <cell r="J168" t="str">
            <v>LILONGWE CITY</v>
          </cell>
          <cell r="K168" t="str">
            <v>C</v>
          </cell>
          <cell r="L168">
            <v>0</v>
          </cell>
          <cell r="W168">
            <v>75</v>
          </cell>
          <cell r="X168" t="str">
            <v>DS</v>
          </cell>
          <cell r="Y168">
            <v>150</v>
          </cell>
          <cell r="Z168" t="str">
            <v>GR</v>
          </cell>
          <cell r="AA168">
            <v>100</v>
          </cell>
          <cell r="AB168" t="str">
            <v>GR</v>
          </cell>
          <cell r="AC168">
            <v>5</v>
          </cell>
          <cell r="AD168">
            <v>0</v>
          </cell>
          <cell r="AE168">
            <v>97</v>
          </cell>
          <cell r="AF168" t="str">
            <v>SS</v>
          </cell>
          <cell r="AG168" t="str">
            <v>SS</v>
          </cell>
          <cell r="AH168">
            <v>5</v>
          </cell>
          <cell r="AI168">
            <v>0</v>
          </cell>
          <cell r="AJ168">
            <v>0</v>
          </cell>
          <cell r="AK168">
            <v>0</v>
          </cell>
          <cell r="AL168">
            <v>0</v>
          </cell>
          <cell r="AM168">
            <v>7</v>
          </cell>
          <cell r="AN168">
            <v>0</v>
          </cell>
          <cell r="BO168" t="str">
            <v>RS 154</v>
          </cell>
          <cell r="BP168">
            <v>5</v>
          </cell>
          <cell r="BQ168">
            <v>6</v>
          </cell>
          <cell r="BR168" t="str">
            <v>R</v>
          </cell>
          <cell r="BS168">
            <v>0</v>
          </cell>
          <cell r="BT168">
            <v>0</v>
          </cell>
          <cell r="BU168" t="str">
            <v>SS</v>
          </cell>
          <cell r="BV168" t="str">
            <v>DS</v>
          </cell>
          <cell r="BW168">
            <v>7</v>
          </cell>
          <cell r="BX168">
            <v>5</v>
          </cell>
          <cell r="BY168">
            <v>15</v>
          </cell>
          <cell r="BZ168">
            <v>1</v>
          </cell>
          <cell r="CA168">
            <v>5</v>
          </cell>
          <cell r="CB168">
            <v>1.077</v>
          </cell>
          <cell r="CC168">
            <v>5.52</v>
          </cell>
          <cell r="CD168">
            <v>8</v>
          </cell>
          <cell r="CE168">
            <v>7</v>
          </cell>
          <cell r="CF168">
            <v>0</v>
          </cell>
          <cell r="CG168">
            <v>8</v>
          </cell>
          <cell r="CH168">
            <v>7</v>
          </cell>
          <cell r="CI168">
            <v>0</v>
          </cell>
          <cell r="CJ168">
            <v>0</v>
          </cell>
          <cell r="CK168">
            <v>0</v>
          </cell>
          <cell r="CL168">
            <v>0</v>
          </cell>
          <cell r="CM168">
            <v>0</v>
          </cell>
          <cell r="CN168">
            <v>0</v>
          </cell>
          <cell r="CO168">
            <v>0</v>
          </cell>
          <cell r="CP168">
            <v>0</v>
          </cell>
          <cell r="CQ168">
            <v>5.52</v>
          </cell>
          <cell r="CR168">
            <v>0</v>
          </cell>
          <cell r="CS168">
            <v>1</v>
          </cell>
          <cell r="CT168">
            <v>0</v>
          </cell>
          <cell r="CU168">
            <v>0</v>
          </cell>
          <cell r="CV168">
            <v>1</v>
          </cell>
          <cell r="CW168">
            <v>23</v>
          </cell>
          <cell r="CX168">
            <v>46</v>
          </cell>
          <cell r="CY168">
            <v>1.5</v>
          </cell>
          <cell r="CZ168">
            <v>1</v>
          </cell>
          <cell r="DA168">
            <v>1</v>
          </cell>
          <cell r="DB168">
            <v>1842</v>
          </cell>
          <cell r="DC168">
            <v>921</v>
          </cell>
          <cell r="DD168">
            <v>498</v>
          </cell>
          <cell r="DE168">
            <v>93</v>
          </cell>
          <cell r="DF168">
            <v>268</v>
          </cell>
          <cell r="DG168">
            <v>28</v>
          </cell>
          <cell r="DH168">
            <v>19</v>
          </cell>
          <cell r="DI168">
            <v>19</v>
          </cell>
        </row>
        <row r="169">
          <cell r="A169" t="str">
            <v>RS 155</v>
          </cell>
          <cell r="B169">
            <v>155</v>
          </cell>
          <cell r="C169" t="str">
            <v>C</v>
          </cell>
          <cell r="D169" t="str">
            <v>U</v>
          </cell>
          <cell r="E169" t="str">
            <v>Chilambula Road</v>
          </cell>
          <cell r="F169" t="str">
            <v>Urban</v>
          </cell>
          <cell r="G169">
            <v>3</v>
          </cell>
          <cell r="H169">
            <v>4</v>
          </cell>
          <cell r="I169" t="str">
            <v>R</v>
          </cell>
          <cell r="J169" t="str">
            <v>LILONGWE CITY</v>
          </cell>
          <cell r="K169" t="str">
            <v>C</v>
          </cell>
          <cell r="L169">
            <v>0</v>
          </cell>
          <cell r="W169">
            <v>73</v>
          </cell>
          <cell r="X169" t="str">
            <v>AC</v>
          </cell>
          <cell r="Y169">
            <v>150</v>
          </cell>
          <cell r="Z169" t="str">
            <v>GR</v>
          </cell>
          <cell r="AA169">
            <v>100</v>
          </cell>
          <cell r="AB169" t="str">
            <v>GR</v>
          </cell>
          <cell r="AC169">
            <v>5</v>
          </cell>
          <cell r="AD169" t="str">
            <v>AM</v>
          </cell>
          <cell r="AE169">
            <v>98</v>
          </cell>
          <cell r="AF169" t="str">
            <v>SS</v>
          </cell>
          <cell r="AG169" t="str">
            <v>SS</v>
          </cell>
          <cell r="AH169">
            <v>5</v>
          </cell>
          <cell r="AI169">
            <v>0</v>
          </cell>
          <cell r="AJ169">
            <v>0</v>
          </cell>
          <cell r="AK169">
            <v>0</v>
          </cell>
          <cell r="AL169">
            <v>0</v>
          </cell>
          <cell r="AM169">
            <v>7</v>
          </cell>
          <cell r="AN169">
            <v>0</v>
          </cell>
          <cell r="BO169" t="str">
            <v>RS 155</v>
          </cell>
          <cell r="BP169">
            <v>4</v>
          </cell>
          <cell r="BQ169">
            <v>6.7</v>
          </cell>
          <cell r="BR169" t="str">
            <v>R</v>
          </cell>
          <cell r="BS169" t="str">
            <v>C</v>
          </cell>
          <cell r="BT169">
            <v>0</v>
          </cell>
          <cell r="BU169" t="str">
            <v>SS</v>
          </cell>
          <cell r="BV169" t="str">
            <v>AC</v>
          </cell>
          <cell r="BW169">
            <v>2</v>
          </cell>
          <cell r="BX169">
            <v>5</v>
          </cell>
          <cell r="BY169">
            <v>40</v>
          </cell>
          <cell r="BZ169">
            <v>1</v>
          </cell>
          <cell r="CA169">
            <v>5</v>
          </cell>
          <cell r="CB169">
            <v>1.9</v>
          </cell>
          <cell r="CC169">
            <v>6</v>
          </cell>
          <cell r="CD169">
            <v>0</v>
          </cell>
          <cell r="CE169">
            <v>0</v>
          </cell>
          <cell r="CF169">
            <v>0</v>
          </cell>
          <cell r="CG169">
            <v>0</v>
          </cell>
          <cell r="CH169">
            <v>0</v>
          </cell>
          <cell r="CI169">
            <v>0</v>
          </cell>
          <cell r="CJ169">
            <v>0</v>
          </cell>
          <cell r="CK169">
            <v>0</v>
          </cell>
          <cell r="CL169">
            <v>0</v>
          </cell>
          <cell r="CM169">
            <v>0</v>
          </cell>
          <cell r="CN169">
            <v>0</v>
          </cell>
          <cell r="CO169">
            <v>0</v>
          </cell>
          <cell r="CP169">
            <v>0</v>
          </cell>
          <cell r="CQ169">
            <v>6</v>
          </cell>
          <cell r="CR169">
            <v>0.5</v>
          </cell>
          <cell r="CS169">
            <v>1</v>
          </cell>
          <cell r="CT169">
            <v>0</v>
          </cell>
          <cell r="CU169">
            <v>0</v>
          </cell>
          <cell r="CV169">
            <v>25</v>
          </cell>
          <cell r="CW169">
            <v>25</v>
          </cell>
          <cell r="CX169">
            <v>27</v>
          </cell>
          <cell r="CY169">
            <v>3</v>
          </cell>
          <cell r="CZ169">
            <v>3</v>
          </cell>
          <cell r="DA169">
            <v>2</v>
          </cell>
          <cell r="DB169">
            <v>8793</v>
          </cell>
          <cell r="DC169">
            <v>4397</v>
          </cell>
          <cell r="DD169">
            <v>2375</v>
          </cell>
          <cell r="DE169">
            <v>440</v>
          </cell>
          <cell r="DF169">
            <v>1275</v>
          </cell>
          <cell r="DG169">
            <v>132</v>
          </cell>
          <cell r="DH169">
            <v>88</v>
          </cell>
          <cell r="DI169">
            <v>88</v>
          </cell>
        </row>
        <row r="170">
          <cell r="A170" t="str">
            <v>RS 156</v>
          </cell>
          <cell r="B170">
            <v>156</v>
          </cell>
          <cell r="C170" t="str">
            <v>C</v>
          </cell>
          <cell r="D170" t="str">
            <v>U</v>
          </cell>
          <cell r="E170" t="str">
            <v>Mzimba Street</v>
          </cell>
          <cell r="F170" t="str">
            <v>Urban</v>
          </cell>
          <cell r="G170">
            <v>4</v>
          </cell>
          <cell r="H170">
            <v>2.5</v>
          </cell>
          <cell r="I170" t="str">
            <v>R</v>
          </cell>
          <cell r="J170" t="str">
            <v>LILONGWE CITY</v>
          </cell>
          <cell r="K170" t="str">
            <v>C</v>
          </cell>
          <cell r="L170">
            <v>0</v>
          </cell>
          <cell r="W170">
            <v>75</v>
          </cell>
          <cell r="X170" t="str">
            <v>SA</v>
          </cell>
          <cell r="Y170">
            <v>150</v>
          </cell>
          <cell r="Z170" t="str">
            <v>GR</v>
          </cell>
          <cell r="AA170">
            <v>100</v>
          </cell>
          <cell r="AB170" t="str">
            <v>GR</v>
          </cell>
          <cell r="AC170">
            <v>5</v>
          </cell>
          <cell r="AD170" t="str">
            <v>CC</v>
          </cell>
          <cell r="AE170">
            <v>98</v>
          </cell>
          <cell r="AF170" t="str">
            <v>SS</v>
          </cell>
          <cell r="AG170" t="str">
            <v>SS</v>
          </cell>
          <cell r="AH170">
            <v>5</v>
          </cell>
          <cell r="AI170">
            <v>0</v>
          </cell>
          <cell r="AJ170">
            <v>0</v>
          </cell>
          <cell r="AK170">
            <v>0</v>
          </cell>
          <cell r="AL170">
            <v>0</v>
          </cell>
          <cell r="AM170">
            <v>7</v>
          </cell>
          <cell r="AN170">
            <v>0</v>
          </cell>
          <cell r="BO170" t="str">
            <v>RS 156</v>
          </cell>
          <cell r="BP170">
            <v>2.5</v>
          </cell>
          <cell r="BQ170">
            <v>6.7</v>
          </cell>
          <cell r="BR170" t="str">
            <v>R</v>
          </cell>
          <cell r="BS170" t="str">
            <v>S</v>
          </cell>
          <cell r="BT170">
            <v>0</v>
          </cell>
          <cell r="BU170" t="str">
            <v>SS</v>
          </cell>
          <cell r="BV170" t="str">
            <v>SA</v>
          </cell>
          <cell r="BW170">
            <v>7</v>
          </cell>
          <cell r="BX170">
            <v>5</v>
          </cell>
          <cell r="BY170">
            <v>10</v>
          </cell>
          <cell r="BZ170">
            <v>1</v>
          </cell>
          <cell r="CA170">
            <v>5</v>
          </cell>
          <cell r="CB170">
            <v>0.90800000000000003</v>
          </cell>
          <cell r="CC170">
            <v>7.25</v>
          </cell>
          <cell r="CD170">
            <v>0</v>
          </cell>
          <cell r="CE170">
            <v>0</v>
          </cell>
          <cell r="CF170">
            <v>0</v>
          </cell>
          <cell r="CG170">
            <v>0</v>
          </cell>
          <cell r="CH170">
            <v>0</v>
          </cell>
          <cell r="CI170">
            <v>0</v>
          </cell>
          <cell r="CJ170">
            <v>0</v>
          </cell>
          <cell r="CK170">
            <v>0</v>
          </cell>
          <cell r="CL170">
            <v>0</v>
          </cell>
          <cell r="CM170">
            <v>0</v>
          </cell>
          <cell r="CN170">
            <v>0</v>
          </cell>
          <cell r="CO170">
            <v>0</v>
          </cell>
          <cell r="CP170">
            <v>0</v>
          </cell>
          <cell r="CQ170">
            <v>7.25</v>
          </cell>
          <cell r="CR170">
            <v>0</v>
          </cell>
          <cell r="CS170">
            <v>1</v>
          </cell>
          <cell r="CT170">
            <v>0</v>
          </cell>
          <cell r="CU170">
            <v>0</v>
          </cell>
          <cell r="CV170">
            <v>0</v>
          </cell>
          <cell r="CW170">
            <v>23</v>
          </cell>
          <cell r="CX170">
            <v>46</v>
          </cell>
          <cell r="CY170">
            <v>2</v>
          </cell>
          <cell r="CZ170">
            <v>1.5</v>
          </cell>
          <cell r="DA170">
            <v>1.5</v>
          </cell>
          <cell r="DB170">
            <v>850</v>
          </cell>
          <cell r="DC170">
            <v>425</v>
          </cell>
          <cell r="DD170">
            <v>230</v>
          </cell>
          <cell r="DE170">
            <v>43</v>
          </cell>
          <cell r="DF170">
            <v>124</v>
          </cell>
          <cell r="DG170">
            <v>13</v>
          </cell>
          <cell r="DH170">
            <v>9</v>
          </cell>
          <cell r="DI170">
            <v>9</v>
          </cell>
        </row>
        <row r="171">
          <cell r="A171" t="str">
            <v>RS 157</v>
          </cell>
          <cell r="B171">
            <v>157</v>
          </cell>
          <cell r="C171" t="str">
            <v>C</v>
          </cell>
          <cell r="D171" t="str">
            <v>U</v>
          </cell>
          <cell r="E171" t="str">
            <v>Police - Area 23</v>
          </cell>
          <cell r="F171" t="str">
            <v>Urban</v>
          </cell>
          <cell r="G171">
            <v>5</v>
          </cell>
          <cell r="H171">
            <v>7.5</v>
          </cell>
          <cell r="I171" t="str">
            <v>R</v>
          </cell>
          <cell r="J171" t="str">
            <v>LILONGWE CITY</v>
          </cell>
          <cell r="K171" t="str">
            <v>C</v>
          </cell>
          <cell r="L171">
            <v>0</v>
          </cell>
          <cell r="W171">
            <v>83</v>
          </cell>
          <cell r="X171" t="str">
            <v>SA</v>
          </cell>
          <cell r="Y171">
            <v>150</v>
          </cell>
          <cell r="Z171" t="str">
            <v>GR</v>
          </cell>
          <cell r="AA171">
            <v>100</v>
          </cell>
          <cell r="AB171" t="str">
            <v>GR</v>
          </cell>
          <cell r="AC171">
            <v>5</v>
          </cell>
          <cell r="AD171" t="str">
            <v>CC</v>
          </cell>
          <cell r="AE171">
            <v>98</v>
          </cell>
          <cell r="AF171" t="str">
            <v>SS</v>
          </cell>
          <cell r="AG171" t="str">
            <v>SS</v>
          </cell>
          <cell r="AH171">
            <v>5</v>
          </cell>
          <cell r="AI171">
            <v>0</v>
          </cell>
          <cell r="AJ171">
            <v>0</v>
          </cell>
          <cell r="AK171">
            <v>0</v>
          </cell>
          <cell r="AL171">
            <v>0</v>
          </cell>
          <cell r="AM171">
            <v>7</v>
          </cell>
          <cell r="AN171">
            <v>0</v>
          </cell>
          <cell r="BO171" t="str">
            <v>RS 157</v>
          </cell>
          <cell r="BP171">
            <v>7.5</v>
          </cell>
          <cell r="BQ171">
            <v>5.5</v>
          </cell>
          <cell r="BR171" t="str">
            <v>R</v>
          </cell>
          <cell r="BS171" t="str">
            <v>C</v>
          </cell>
          <cell r="BT171">
            <v>16</v>
          </cell>
          <cell r="BU171" t="str">
            <v>SS</v>
          </cell>
          <cell r="BV171" t="str">
            <v>SA</v>
          </cell>
          <cell r="BW171">
            <v>7</v>
          </cell>
          <cell r="BX171">
            <v>5</v>
          </cell>
          <cell r="BY171">
            <v>10</v>
          </cell>
          <cell r="BZ171">
            <v>1</v>
          </cell>
          <cell r="CA171">
            <v>5</v>
          </cell>
          <cell r="CB171">
            <v>0.90800000000000003</v>
          </cell>
          <cell r="CC171">
            <v>5</v>
          </cell>
          <cell r="CD171">
            <v>0</v>
          </cell>
          <cell r="CE171">
            <v>0</v>
          </cell>
          <cell r="CF171">
            <v>0</v>
          </cell>
          <cell r="CG171">
            <v>0</v>
          </cell>
          <cell r="CH171">
            <v>0</v>
          </cell>
          <cell r="CI171">
            <v>0</v>
          </cell>
          <cell r="CJ171">
            <v>0</v>
          </cell>
          <cell r="CK171">
            <v>0</v>
          </cell>
          <cell r="CL171">
            <v>0</v>
          </cell>
          <cell r="CM171">
            <v>0</v>
          </cell>
          <cell r="CN171">
            <v>0</v>
          </cell>
          <cell r="CO171">
            <v>0</v>
          </cell>
          <cell r="CP171">
            <v>0</v>
          </cell>
          <cell r="CQ171">
            <v>5</v>
          </cell>
          <cell r="CR171">
            <v>0</v>
          </cell>
          <cell r="CS171">
            <v>1</v>
          </cell>
          <cell r="CT171">
            <v>0</v>
          </cell>
          <cell r="CU171">
            <v>0</v>
          </cell>
          <cell r="CV171">
            <v>0</v>
          </cell>
          <cell r="CW171">
            <v>15</v>
          </cell>
          <cell r="CX171">
            <v>50</v>
          </cell>
          <cell r="CY171">
            <v>3</v>
          </cell>
          <cell r="CZ171">
            <v>2.5</v>
          </cell>
          <cell r="DA171">
            <v>2</v>
          </cell>
          <cell r="DB171">
            <v>14065</v>
          </cell>
          <cell r="DC171">
            <v>7033</v>
          </cell>
          <cell r="DD171">
            <v>3798</v>
          </cell>
          <cell r="DE171">
            <v>704</v>
          </cell>
          <cell r="DF171">
            <v>2040</v>
          </cell>
          <cell r="DG171">
            <v>211</v>
          </cell>
          <cell r="DH171">
            <v>141</v>
          </cell>
          <cell r="DI171">
            <v>141</v>
          </cell>
        </row>
        <row r="172">
          <cell r="A172" t="str">
            <v>RS 158</v>
          </cell>
          <cell r="B172">
            <v>158</v>
          </cell>
          <cell r="C172" t="str">
            <v>C</v>
          </cell>
          <cell r="D172" t="str">
            <v>U</v>
          </cell>
          <cell r="E172" t="str">
            <v>Youth Drive</v>
          </cell>
          <cell r="F172" t="str">
            <v>Urban</v>
          </cell>
          <cell r="G172">
            <v>6</v>
          </cell>
          <cell r="H172">
            <v>3.2</v>
          </cell>
          <cell r="I172" t="str">
            <v>R</v>
          </cell>
          <cell r="J172" t="str">
            <v>LILONGWE CITY</v>
          </cell>
          <cell r="K172" t="str">
            <v>C</v>
          </cell>
          <cell r="L172">
            <v>0</v>
          </cell>
          <cell r="W172">
            <v>75</v>
          </cell>
          <cell r="X172" t="str">
            <v>SA</v>
          </cell>
          <cell r="Y172">
            <v>150</v>
          </cell>
          <cell r="Z172" t="str">
            <v>GR</v>
          </cell>
          <cell r="AA172">
            <v>100</v>
          </cell>
          <cell r="AB172" t="str">
            <v>GR</v>
          </cell>
          <cell r="AC172">
            <v>5</v>
          </cell>
          <cell r="AD172" t="str">
            <v>CC</v>
          </cell>
          <cell r="AE172">
            <v>97</v>
          </cell>
          <cell r="AF172" t="str">
            <v>SS</v>
          </cell>
          <cell r="AG172" t="str">
            <v>SS</v>
          </cell>
          <cell r="AH172">
            <v>5</v>
          </cell>
          <cell r="AI172">
            <v>0</v>
          </cell>
          <cell r="AJ172">
            <v>0</v>
          </cell>
          <cell r="AK172">
            <v>0</v>
          </cell>
          <cell r="AL172">
            <v>0</v>
          </cell>
          <cell r="AM172">
            <v>7</v>
          </cell>
          <cell r="AN172">
            <v>0</v>
          </cell>
          <cell r="BO172" t="str">
            <v>RS 158</v>
          </cell>
          <cell r="BP172">
            <v>3.2</v>
          </cell>
          <cell r="BQ172">
            <v>5.5</v>
          </cell>
          <cell r="BR172" t="str">
            <v>R</v>
          </cell>
          <cell r="BS172" t="str">
            <v>S</v>
          </cell>
          <cell r="BT172">
            <v>0</v>
          </cell>
          <cell r="BU172" t="str">
            <v>SS</v>
          </cell>
          <cell r="BV172" t="str">
            <v>SA</v>
          </cell>
          <cell r="BW172">
            <v>7</v>
          </cell>
          <cell r="BX172">
            <v>5</v>
          </cell>
          <cell r="BY172">
            <v>10</v>
          </cell>
          <cell r="BZ172">
            <v>1</v>
          </cell>
          <cell r="CA172">
            <v>5</v>
          </cell>
          <cell r="CB172">
            <v>0.90800000000000003</v>
          </cell>
          <cell r="CC172">
            <v>7.51</v>
          </cell>
          <cell r="CD172">
            <v>5</v>
          </cell>
          <cell r="CE172">
            <v>0</v>
          </cell>
          <cell r="CF172">
            <v>0</v>
          </cell>
          <cell r="CG172">
            <v>5</v>
          </cell>
          <cell r="CH172">
            <v>0</v>
          </cell>
          <cell r="CI172">
            <v>2.6</v>
          </cell>
          <cell r="CJ172">
            <v>9.4545454545454551E-3</v>
          </cell>
          <cell r="CK172">
            <v>9.4545454545454551E-3</v>
          </cell>
          <cell r="CL172">
            <v>0</v>
          </cell>
          <cell r="CM172">
            <v>3.665454545454546E-3</v>
          </cell>
          <cell r="CN172">
            <v>3.665454545454546E-3</v>
          </cell>
          <cell r="CO172">
            <v>0</v>
          </cell>
          <cell r="CP172">
            <v>0</v>
          </cell>
          <cell r="CQ172">
            <v>7.5136654545454542</v>
          </cell>
          <cell r="CR172">
            <v>0</v>
          </cell>
          <cell r="CS172">
            <v>1</v>
          </cell>
          <cell r="CT172">
            <v>0</v>
          </cell>
          <cell r="CU172">
            <v>0</v>
          </cell>
          <cell r="CV172">
            <v>1</v>
          </cell>
          <cell r="CW172">
            <v>23</v>
          </cell>
          <cell r="CX172">
            <v>46</v>
          </cell>
          <cell r="CY172">
            <v>1.5</v>
          </cell>
          <cell r="CZ172">
            <v>1.5</v>
          </cell>
          <cell r="DA172">
            <v>1.5</v>
          </cell>
          <cell r="DB172">
            <v>3074</v>
          </cell>
          <cell r="DC172">
            <v>1537</v>
          </cell>
          <cell r="DD172">
            <v>830</v>
          </cell>
          <cell r="DE172">
            <v>154</v>
          </cell>
          <cell r="DF172">
            <v>446</v>
          </cell>
          <cell r="DG172">
            <v>47</v>
          </cell>
          <cell r="DH172">
            <v>31</v>
          </cell>
          <cell r="DI172">
            <v>31</v>
          </cell>
        </row>
        <row r="173">
          <cell r="A173" t="str">
            <v>RS 159</v>
          </cell>
          <cell r="B173">
            <v>159</v>
          </cell>
          <cell r="C173" t="str">
            <v>C</v>
          </cell>
          <cell r="D173" t="str">
            <v>U</v>
          </cell>
          <cell r="E173" t="str">
            <v>Area 13 Road</v>
          </cell>
          <cell r="F173" t="str">
            <v>Urban</v>
          </cell>
          <cell r="G173">
            <v>7</v>
          </cell>
          <cell r="H173">
            <v>1.4</v>
          </cell>
          <cell r="I173" t="str">
            <v>R</v>
          </cell>
          <cell r="J173" t="str">
            <v>LILONGWE CITY</v>
          </cell>
          <cell r="K173" t="str">
            <v>C</v>
          </cell>
          <cell r="L173">
            <v>0</v>
          </cell>
          <cell r="W173">
            <v>75</v>
          </cell>
          <cell r="X173" t="str">
            <v>SA</v>
          </cell>
          <cell r="Y173">
            <v>150</v>
          </cell>
          <cell r="Z173" t="str">
            <v>GR</v>
          </cell>
          <cell r="AA173">
            <v>100</v>
          </cell>
          <cell r="AB173" t="str">
            <v>GR</v>
          </cell>
          <cell r="AC173">
            <v>5</v>
          </cell>
          <cell r="AD173" t="str">
            <v>CC</v>
          </cell>
          <cell r="AE173">
            <v>97</v>
          </cell>
          <cell r="AF173" t="str">
            <v>SS</v>
          </cell>
          <cell r="AG173" t="str">
            <v>SS</v>
          </cell>
          <cell r="AH173">
            <v>5</v>
          </cell>
          <cell r="AI173">
            <v>0</v>
          </cell>
          <cell r="AJ173">
            <v>0</v>
          </cell>
          <cell r="AK173">
            <v>0</v>
          </cell>
          <cell r="AL173">
            <v>0</v>
          </cell>
          <cell r="AM173">
            <v>3</v>
          </cell>
          <cell r="AN173">
            <v>0</v>
          </cell>
          <cell r="BO173" t="str">
            <v>RS 159</v>
          </cell>
          <cell r="BP173">
            <v>1.4</v>
          </cell>
          <cell r="BQ173">
            <v>5.5</v>
          </cell>
          <cell r="BR173" t="str">
            <v>R</v>
          </cell>
          <cell r="BS173" t="str">
            <v>S</v>
          </cell>
          <cell r="BT173">
            <v>0</v>
          </cell>
          <cell r="BU173" t="str">
            <v>SS</v>
          </cell>
          <cell r="BV173" t="str">
            <v>SA</v>
          </cell>
          <cell r="BW173">
            <v>3</v>
          </cell>
          <cell r="BX173">
            <v>5</v>
          </cell>
          <cell r="BY173">
            <v>10</v>
          </cell>
          <cell r="BZ173">
            <v>1</v>
          </cell>
          <cell r="CA173">
            <v>5</v>
          </cell>
          <cell r="CB173">
            <v>0.90800000000000003</v>
          </cell>
          <cell r="CC173">
            <v>6</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6</v>
          </cell>
          <cell r="CR173">
            <v>0</v>
          </cell>
          <cell r="CS173">
            <v>1</v>
          </cell>
          <cell r="CT173">
            <v>0</v>
          </cell>
          <cell r="CU173">
            <v>0</v>
          </cell>
          <cell r="CV173">
            <v>1</v>
          </cell>
          <cell r="CW173">
            <v>23</v>
          </cell>
          <cell r="CX173">
            <v>46</v>
          </cell>
          <cell r="CY173">
            <v>2</v>
          </cell>
          <cell r="CZ173">
            <v>2</v>
          </cell>
          <cell r="DA173">
            <v>2</v>
          </cell>
          <cell r="DB173">
            <v>351</v>
          </cell>
          <cell r="DC173">
            <v>176</v>
          </cell>
          <cell r="DD173">
            <v>95</v>
          </cell>
          <cell r="DE173">
            <v>18</v>
          </cell>
          <cell r="DF173">
            <v>51</v>
          </cell>
          <cell r="DG173">
            <v>6</v>
          </cell>
          <cell r="DH173">
            <v>4</v>
          </cell>
          <cell r="DI173">
            <v>4</v>
          </cell>
        </row>
        <row r="174">
          <cell r="A174" t="str">
            <v>RS 162</v>
          </cell>
          <cell r="B174">
            <v>162</v>
          </cell>
          <cell r="C174" t="str">
            <v>C</v>
          </cell>
          <cell r="D174" t="str">
            <v>U</v>
          </cell>
          <cell r="E174" t="str">
            <v>Kaunda Road (M12 to junction D189)</v>
          </cell>
          <cell r="F174" t="str">
            <v>Urban</v>
          </cell>
          <cell r="G174">
            <v>8</v>
          </cell>
          <cell r="H174">
            <v>7</v>
          </cell>
          <cell r="I174" t="str">
            <v>R</v>
          </cell>
          <cell r="J174" t="str">
            <v>LILONGWE CITY</v>
          </cell>
          <cell r="K174" t="str">
            <v>C</v>
          </cell>
          <cell r="L174">
            <v>0</v>
          </cell>
          <cell r="W174">
            <v>75</v>
          </cell>
          <cell r="X174" t="str">
            <v>DS</v>
          </cell>
          <cell r="Y174">
            <v>150</v>
          </cell>
          <cell r="Z174" t="str">
            <v>GR</v>
          </cell>
          <cell r="AA174">
            <v>100</v>
          </cell>
          <cell r="AB174" t="str">
            <v>GR</v>
          </cell>
          <cell r="AC174">
            <v>5</v>
          </cell>
          <cell r="AD174">
            <v>0</v>
          </cell>
          <cell r="AE174">
            <v>0</v>
          </cell>
          <cell r="AF174">
            <v>0</v>
          </cell>
          <cell r="AG174">
            <v>0</v>
          </cell>
          <cell r="AH174">
            <v>0</v>
          </cell>
          <cell r="AI174">
            <v>0</v>
          </cell>
          <cell r="AJ174">
            <v>0</v>
          </cell>
          <cell r="AK174">
            <v>0</v>
          </cell>
          <cell r="AL174">
            <v>0</v>
          </cell>
          <cell r="AM174">
            <v>3</v>
          </cell>
          <cell r="AN174" t="str">
            <v>never resealed</v>
          </cell>
          <cell r="BO174" t="str">
            <v>RS 162</v>
          </cell>
          <cell r="BP174">
            <v>7</v>
          </cell>
          <cell r="BQ174">
            <v>6</v>
          </cell>
          <cell r="BR174" t="str">
            <v>R</v>
          </cell>
          <cell r="BS174" t="str">
            <v>S</v>
          </cell>
          <cell r="BT174">
            <v>0</v>
          </cell>
          <cell r="BU174" t="str">
            <v>DS</v>
          </cell>
          <cell r="BV174" t="str">
            <v/>
          </cell>
          <cell r="BW174">
            <v>3</v>
          </cell>
          <cell r="BX174">
            <v>15</v>
          </cell>
          <cell r="BY174" t="str">
            <v xml:space="preserve"> </v>
          </cell>
          <cell r="BZ174">
            <v>1</v>
          </cell>
          <cell r="CA174">
            <v>5</v>
          </cell>
          <cell r="CB174">
            <v>1.077</v>
          </cell>
          <cell r="CC174">
            <v>3.92</v>
          </cell>
          <cell r="CD174">
            <v>4</v>
          </cell>
          <cell r="CE174">
            <v>3.5</v>
          </cell>
          <cell r="CF174">
            <v>0</v>
          </cell>
          <cell r="CG174">
            <v>4</v>
          </cell>
          <cell r="CH174">
            <v>3.5</v>
          </cell>
          <cell r="CI174">
            <v>17.899999999999999</v>
          </cell>
          <cell r="CJ174">
            <v>5.9666666666666666E-2</v>
          </cell>
          <cell r="CK174">
            <v>5.9666666666666666E-2</v>
          </cell>
          <cell r="CL174">
            <v>0</v>
          </cell>
          <cell r="CM174">
            <v>2.3132307692307695E-2</v>
          </cell>
          <cell r="CN174">
            <v>2.3132307692307695E-2</v>
          </cell>
          <cell r="CO174">
            <v>0</v>
          </cell>
          <cell r="CP174">
            <v>0</v>
          </cell>
          <cell r="CQ174">
            <v>3.9431323076923075</v>
          </cell>
          <cell r="CR174">
            <v>0</v>
          </cell>
          <cell r="CS174">
            <v>1</v>
          </cell>
          <cell r="CT174">
            <v>0</v>
          </cell>
          <cell r="CU174">
            <v>0</v>
          </cell>
          <cell r="CV174">
            <v>23</v>
          </cell>
          <cell r="CW174">
            <v>23</v>
          </cell>
          <cell r="CX174" t="str">
            <v xml:space="preserve"> </v>
          </cell>
          <cell r="CY174">
            <v>2</v>
          </cell>
          <cell r="CZ174">
            <v>1.2</v>
          </cell>
          <cell r="DA174">
            <v>1.1000000000000001</v>
          </cell>
          <cell r="DB174">
            <v>850</v>
          </cell>
          <cell r="DC174">
            <v>425</v>
          </cell>
          <cell r="DD174">
            <v>230</v>
          </cell>
          <cell r="DE174">
            <v>43</v>
          </cell>
          <cell r="DF174">
            <v>124</v>
          </cell>
          <cell r="DG174">
            <v>13</v>
          </cell>
          <cell r="DH174">
            <v>9</v>
          </cell>
          <cell r="DI174">
            <v>9</v>
          </cell>
        </row>
        <row r="175">
          <cell r="A175" t="str">
            <v>RS 164</v>
          </cell>
          <cell r="B175">
            <v>164</v>
          </cell>
          <cell r="C175" t="str">
            <v>S</v>
          </cell>
          <cell r="D175" t="str">
            <v>U</v>
          </cell>
          <cell r="E175" t="str">
            <v>Kenyatta Drive</v>
          </cell>
          <cell r="F175" t="str">
            <v>Urban</v>
          </cell>
          <cell r="G175">
            <v>10</v>
          </cell>
          <cell r="H175">
            <v>4.0999999999999996</v>
          </cell>
          <cell r="I175" t="str">
            <v>R</v>
          </cell>
          <cell r="J175" t="str">
            <v>IN BLANTYRE CITY</v>
          </cell>
          <cell r="K175" t="str">
            <v>C</v>
          </cell>
          <cell r="L175">
            <v>0</v>
          </cell>
          <cell r="W175">
            <v>65</v>
          </cell>
          <cell r="X175" t="str">
            <v>AC</v>
          </cell>
          <cell r="Y175">
            <v>150</v>
          </cell>
          <cell r="Z175" t="str">
            <v>SB</v>
          </cell>
          <cell r="AA175">
            <v>100</v>
          </cell>
          <cell r="AB175" t="str">
            <v>GR</v>
          </cell>
          <cell r="AC175">
            <v>5</v>
          </cell>
          <cell r="AD175">
            <v>0</v>
          </cell>
          <cell r="AE175">
            <v>96</v>
          </cell>
          <cell r="AF175" t="str">
            <v>SR</v>
          </cell>
          <cell r="AG175" t="str">
            <v>ST</v>
          </cell>
          <cell r="AH175">
            <v>10</v>
          </cell>
          <cell r="AI175">
            <v>0</v>
          </cell>
          <cell r="AJ175">
            <v>0</v>
          </cell>
          <cell r="AK175">
            <v>0</v>
          </cell>
          <cell r="AL175">
            <v>0</v>
          </cell>
          <cell r="AM175">
            <v>5</v>
          </cell>
          <cell r="AN175">
            <v>0</v>
          </cell>
          <cell r="BO175" t="str">
            <v>RS 164</v>
          </cell>
          <cell r="BP175">
            <v>4.0999999999999996</v>
          </cell>
          <cell r="BQ175">
            <v>6</v>
          </cell>
          <cell r="BR175" t="str">
            <v>R</v>
          </cell>
          <cell r="BS175" t="str">
            <v>C</v>
          </cell>
          <cell r="BT175">
            <v>0</v>
          </cell>
          <cell r="BU175" t="str">
            <v>ST</v>
          </cell>
          <cell r="BV175" t="str">
            <v>AC</v>
          </cell>
          <cell r="BW175">
            <v>5</v>
          </cell>
          <cell r="BX175">
            <v>10</v>
          </cell>
          <cell r="BY175">
            <v>40</v>
          </cell>
          <cell r="BZ175">
            <v>1</v>
          </cell>
          <cell r="CA175">
            <v>5</v>
          </cell>
          <cell r="CB175">
            <v>1.7290000000000001</v>
          </cell>
          <cell r="CC175">
            <v>6.9663737327188944</v>
          </cell>
          <cell r="CD175">
            <v>90</v>
          </cell>
          <cell r="CE175">
            <v>55</v>
          </cell>
          <cell r="CF175">
            <v>40</v>
          </cell>
          <cell r="CG175">
            <v>50</v>
          </cell>
          <cell r="CH175">
            <v>15</v>
          </cell>
          <cell r="CI175">
            <v>6.5</v>
          </cell>
          <cell r="CJ175">
            <v>2.1666666666666667E-2</v>
          </cell>
          <cell r="CK175">
            <v>10</v>
          </cell>
          <cell r="CL175">
            <v>40</v>
          </cell>
          <cell r="CM175">
            <v>0.37279871794871788</v>
          </cell>
          <cell r="CN175">
            <v>0.37279871794871788</v>
          </cell>
          <cell r="CO175">
            <v>0</v>
          </cell>
          <cell r="CP175">
            <v>0</v>
          </cell>
          <cell r="CQ175">
            <v>7.3391724506676121</v>
          </cell>
          <cell r="CR175">
            <v>50</v>
          </cell>
          <cell r="CS175">
            <v>1</v>
          </cell>
          <cell r="CT175">
            <v>0</v>
          </cell>
          <cell r="CU175">
            <v>0</v>
          </cell>
          <cell r="CV175">
            <v>2</v>
          </cell>
          <cell r="CW175">
            <v>33</v>
          </cell>
          <cell r="CX175">
            <v>66</v>
          </cell>
          <cell r="CY175">
            <v>2</v>
          </cell>
          <cell r="CZ175">
            <v>3</v>
          </cell>
          <cell r="DA175">
            <v>1.5</v>
          </cell>
          <cell r="DB175">
            <v>1167</v>
          </cell>
          <cell r="DC175">
            <v>584</v>
          </cell>
          <cell r="DD175">
            <v>316</v>
          </cell>
          <cell r="DE175">
            <v>59</v>
          </cell>
          <cell r="DF175">
            <v>170</v>
          </cell>
          <cell r="DG175">
            <v>18</v>
          </cell>
          <cell r="DH175">
            <v>12</v>
          </cell>
          <cell r="DI175">
            <v>12</v>
          </cell>
        </row>
        <row r="176">
          <cell r="A176" t="str">
            <v>RS 165</v>
          </cell>
          <cell r="B176">
            <v>165</v>
          </cell>
          <cell r="C176" t="str">
            <v>S</v>
          </cell>
          <cell r="D176" t="str">
            <v>U</v>
          </cell>
          <cell r="E176" t="str">
            <v>Kwacha Road</v>
          </cell>
          <cell r="F176" t="str">
            <v>Urban</v>
          </cell>
          <cell r="G176">
            <v>11</v>
          </cell>
          <cell r="H176">
            <v>1.4</v>
          </cell>
          <cell r="I176" t="str">
            <v>R</v>
          </cell>
          <cell r="J176" t="str">
            <v>IN BLANTYRE CITY</v>
          </cell>
          <cell r="K176" t="str">
            <v>C</v>
          </cell>
          <cell r="L176" t="str">
            <v>Name changed from Kwacha Rd - Marhattma</v>
          </cell>
          <cell r="W176">
            <v>71</v>
          </cell>
          <cell r="X176" t="str">
            <v>AC</v>
          </cell>
          <cell r="Y176">
            <v>150</v>
          </cell>
          <cell r="Z176" t="str">
            <v>SB</v>
          </cell>
          <cell r="AA176">
            <v>100</v>
          </cell>
          <cell r="AB176" t="str">
            <v>GR</v>
          </cell>
          <cell r="AC176">
            <v>5</v>
          </cell>
          <cell r="AD176">
            <v>0</v>
          </cell>
          <cell r="AE176">
            <v>0</v>
          </cell>
          <cell r="AF176">
            <v>0</v>
          </cell>
          <cell r="AG176">
            <v>0</v>
          </cell>
          <cell r="AH176">
            <v>0</v>
          </cell>
          <cell r="AI176">
            <v>0</v>
          </cell>
          <cell r="AJ176">
            <v>0</v>
          </cell>
          <cell r="AK176">
            <v>0</v>
          </cell>
          <cell r="AL176">
            <v>0</v>
          </cell>
          <cell r="AM176">
            <v>2</v>
          </cell>
          <cell r="AN176" t="str">
            <v>never resealed</v>
          </cell>
          <cell r="BO176" t="str">
            <v>RS 165</v>
          </cell>
          <cell r="BP176">
            <v>1.4</v>
          </cell>
          <cell r="BQ176">
            <v>6</v>
          </cell>
          <cell r="BR176" t="str">
            <v>R</v>
          </cell>
          <cell r="BS176" t="str">
            <v>C</v>
          </cell>
          <cell r="BT176">
            <v>0</v>
          </cell>
          <cell r="BU176" t="str">
            <v>AC</v>
          </cell>
          <cell r="BV176" t="str">
            <v/>
          </cell>
          <cell r="BW176">
            <v>2</v>
          </cell>
          <cell r="BX176">
            <v>40</v>
          </cell>
          <cell r="BY176" t="str">
            <v xml:space="preserve"> </v>
          </cell>
          <cell r="BZ176">
            <v>1</v>
          </cell>
          <cell r="CA176">
            <v>5</v>
          </cell>
          <cell r="CB176">
            <v>1.552</v>
          </cell>
          <cell r="CC176">
            <v>8.1996372434017601</v>
          </cell>
          <cell r="CD176">
            <v>90</v>
          </cell>
          <cell r="CE176">
            <v>72</v>
          </cell>
          <cell r="CF176">
            <v>57</v>
          </cell>
          <cell r="CG176">
            <v>33</v>
          </cell>
          <cell r="CH176">
            <v>15</v>
          </cell>
          <cell r="CI176">
            <v>184</v>
          </cell>
          <cell r="CJ176">
            <v>0.6133333333333334</v>
          </cell>
          <cell r="CK176">
            <v>10</v>
          </cell>
          <cell r="CL176">
            <v>57</v>
          </cell>
          <cell r="CM176">
            <v>0.708728205128205</v>
          </cell>
          <cell r="CN176">
            <v>0.708728205128205</v>
          </cell>
          <cell r="CO176">
            <v>0</v>
          </cell>
          <cell r="CP176">
            <v>0</v>
          </cell>
          <cell r="CQ176">
            <v>8.908365448529965</v>
          </cell>
          <cell r="CR176">
            <v>70</v>
          </cell>
          <cell r="CS176">
            <v>1</v>
          </cell>
          <cell r="CT176">
            <v>0</v>
          </cell>
          <cell r="CU176">
            <v>0</v>
          </cell>
          <cell r="CV176">
            <v>27</v>
          </cell>
          <cell r="CW176">
            <v>27</v>
          </cell>
          <cell r="CX176" t="str">
            <v xml:space="preserve"> </v>
          </cell>
          <cell r="CY176">
            <v>3</v>
          </cell>
          <cell r="CZ176">
            <v>2</v>
          </cell>
          <cell r="DA176">
            <v>2</v>
          </cell>
          <cell r="DB176">
            <v>1331</v>
          </cell>
          <cell r="DC176">
            <v>666</v>
          </cell>
          <cell r="DD176">
            <v>360</v>
          </cell>
          <cell r="DE176">
            <v>67</v>
          </cell>
          <cell r="DF176">
            <v>193</v>
          </cell>
          <cell r="DG176">
            <v>20</v>
          </cell>
          <cell r="DH176">
            <v>14</v>
          </cell>
          <cell r="DI176">
            <v>14</v>
          </cell>
        </row>
        <row r="177">
          <cell r="A177" t="str">
            <v>RS 166</v>
          </cell>
          <cell r="B177">
            <v>166</v>
          </cell>
          <cell r="C177" t="str">
            <v>S</v>
          </cell>
          <cell r="D177" t="str">
            <v>U</v>
          </cell>
          <cell r="E177" t="str">
            <v>Zingwagwa Rd (Chikwawa Rd - Kapeni Rd)</v>
          </cell>
          <cell r="F177" t="str">
            <v>Urban</v>
          </cell>
          <cell r="G177">
            <v>12</v>
          </cell>
          <cell r="H177">
            <v>7.7</v>
          </cell>
          <cell r="I177" t="str">
            <v>R</v>
          </cell>
          <cell r="J177" t="str">
            <v>IN BLANTYRE CITY</v>
          </cell>
          <cell r="K177" t="str">
            <v>C</v>
          </cell>
          <cell r="L177" t="str">
            <v>Name modified by City Council</v>
          </cell>
          <cell r="W177">
            <v>78</v>
          </cell>
          <cell r="X177" t="str">
            <v>DS</v>
          </cell>
          <cell r="Y177">
            <v>150</v>
          </cell>
          <cell r="Z177" t="str">
            <v>GR</v>
          </cell>
          <cell r="AA177">
            <v>100</v>
          </cell>
          <cell r="AB177" t="str">
            <v>GR</v>
          </cell>
          <cell r="AC177">
            <v>5</v>
          </cell>
          <cell r="AD177" t="str">
            <v>JW</v>
          </cell>
          <cell r="AE177">
            <v>0</v>
          </cell>
          <cell r="AF177">
            <v>0</v>
          </cell>
          <cell r="AG177">
            <v>0</v>
          </cell>
          <cell r="AH177">
            <v>0</v>
          </cell>
          <cell r="AI177">
            <v>0</v>
          </cell>
          <cell r="AJ177">
            <v>0</v>
          </cell>
          <cell r="AK177">
            <v>0</v>
          </cell>
          <cell r="AL177">
            <v>0</v>
          </cell>
          <cell r="AM177">
            <v>2</v>
          </cell>
          <cell r="AN177" t="str">
            <v>never resealed</v>
          </cell>
          <cell r="BO177" t="str">
            <v>RS 166</v>
          </cell>
          <cell r="BP177">
            <v>1</v>
          </cell>
          <cell r="BQ177">
            <v>6</v>
          </cell>
          <cell r="BR177" t="str">
            <v>R</v>
          </cell>
          <cell r="BS177" t="str">
            <v>C</v>
          </cell>
          <cell r="BT177">
            <v>0</v>
          </cell>
          <cell r="BU177" t="str">
            <v>DS</v>
          </cell>
          <cell r="BV177" t="str">
            <v/>
          </cell>
          <cell r="BW177">
            <v>2</v>
          </cell>
          <cell r="BX177">
            <v>15</v>
          </cell>
          <cell r="BY177" t="str">
            <v xml:space="preserve"> </v>
          </cell>
          <cell r="BZ177">
            <v>1</v>
          </cell>
          <cell r="CA177">
            <v>5</v>
          </cell>
          <cell r="CB177">
            <v>1.077</v>
          </cell>
          <cell r="CC177">
            <v>6.5</v>
          </cell>
          <cell r="CD177">
            <v>90</v>
          </cell>
          <cell r="CE177">
            <v>65</v>
          </cell>
          <cell r="CF177">
            <v>50</v>
          </cell>
          <cell r="CG177">
            <v>40</v>
          </cell>
          <cell r="CH177">
            <v>15</v>
          </cell>
          <cell r="CI177">
            <v>57</v>
          </cell>
          <cell r="CJ177">
            <v>0.19</v>
          </cell>
          <cell r="CK177">
            <v>10</v>
          </cell>
          <cell r="CL177">
            <v>50</v>
          </cell>
          <cell r="CM177">
            <v>0.50253076923076923</v>
          </cell>
          <cell r="CN177">
            <v>0.50253076923076923</v>
          </cell>
          <cell r="CO177">
            <v>0</v>
          </cell>
          <cell r="CP177">
            <v>0</v>
          </cell>
          <cell r="CQ177">
            <v>7.002530769230769</v>
          </cell>
          <cell r="CR177">
            <v>4</v>
          </cell>
          <cell r="CS177">
            <v>1</v>
          </cell>
          <cell r="CT177">
            <v>0</v>
          </cell>
          <cell r="CU177">
            <v>0</v>
          </cell>
          <cell r="CV177">
            <v>20</v>
          </cell>
          <cell r="CW177">
            <v>20</v>
          </cell>
          <cell r="CX177" t="str">
            <v xml:space="preserve"> </v>
          </cell>
          <cell r="CY177">
            <v>1.5</v>
          </cell>
          <cell r="CZ177">
            <v>1.5</v>
          </cell>
          <cell r="DA177">
            <v>1.5</v>
          </cell>
          <cell r="DB177">
            <v>2500</v>
          </cell>
          <cell r="DC177">
            <v>1250</v>
          </cell>
          <cell r="DD177">
            <v>675</v>
          </cell>
          <cell r="DE177">
            <v>125</v>
          </cell>
          <cell r="DF177">
            <v>363</v>
          </cell>
          <cell r="DG177">
            <v>38</v>
          </cell>
          <cell r="DH177">
            <v>25</v>
          </cell>
          <cell r="DI177">
            <v>25</v>
          </cell>
        </row>
        <row r="178">
          <cell r="A178" t="str">
            <v>RS 167</v>
          </cell>
          <cell r="B178">
            <v>167</v>
          </cell>
          <cell r="C178" t="str">
            <v>S</v>
          </cell>
          <cell r="D178" t="str">
            <v>U</v>
          </cell>
          <cell r="E178" t="str">
            <v>Chilomoni Road (Ring Road)</v>
          </cell>
          <cell r="F178" t="str">
            <v>Urban</v>
          </cell>
          <cell r="G178">
            <v>13</v>
          </cell>
          <cell r="H178">
            <v>6.3</v>
          </cell>
          <cell r="I178" t="str">
            <v>R</v>
          </cell>
          <cell r="J178" t="str">
            <v>IN BLANTYRE CITY</v>
          </cell>
          <cell r="K178" t="str">
            <v>C</v>
          </cell>
          <cell r="L178" t="str">
            <v>Name modified</v>
          </cell>
          <cell r="W178">
            <v>65</v>
          </cell>
          <cell r="X178" t="str">
            <v>AC</v>
          </cell>
          <cell r="Y178">
            <v>150</v>
          </cell>
          <cell r="Z178" t="str">
            <v>SB</v>
          </cell>
          <cell r="AA178">
            <v>100</v>
          </cell>
          <cell r="AB178" t="str">
            <v>GR</v>
          </cell>
          <cell r="AC178">
            <v>5</v>
          </cell>
          <cell r="AD178">
            <v>0</v>
          </cell>
          <cell r="AE178">
            <v>0</v>
          </cell>
          <cell r="AF178">
            <v>0</v>
          </cell>
          <cell r="AG178">
            <v>0</v>
          </cell>
          <cell r="AH178">
            <v>0</v>
          </cell>
          <cell r="AI178">
            <v>0</v>
          </cell>
          <cell r="AJ178">
            <v>0</v>
          </cell>
          <cell r="AK178">
            <v>0</v>
          </cell>
          <cell r="AL178">
            <v>0</v>
          </cell>
          <cell r="AM178">
            <v>2</v>
          </cell>
          <cell r="AN178" t="str">
            <v>never resealed</v>
          </cell>
          <cell r="BO178" t="str">
            <v>RS 167</v>
          </cell>
          <cell r="BP178">
            <v>6.3</v>
          </cell>
          <cell r="BQ178">
            <v>4</v>
          </cell>
          <cell r="BR178" t="str">
            <v>R</v>
          </cell>
          <cell r="BS178" t="str">
            <v>C</v>
          </cell>
          <cell r="BT178">
            <v>0</v>
          </cell>
          <cell r="BU178" t="str">
            <v>AC</v>
          </cell>
          <cell r="BV178" t="str">
            <v/>
          </cell>
          <cell r="BW178">
            <v>2</v>
          </cell>
          <cell r="BX178">
            <v>40</v>
          </cell>
          <cell r="BY178" t="str">
            <v xml:space="preserve"> </v>
          </cell>
          <cell r="BZ178">
            <v>1</v>
          </cell>
          <cell r="CA178">
            <v>5</v>
          </cell>
          <cell r="CB178">
            <v>1.552</v>
          </cell>
          <cell r="CC178">
            <v>8.0321199288700313</v>
          </cell>
          <cell r="CD178">
            <v>90</v>
          </cell>
          <cell r="CE178">
            <v>75</v>
          </cell>
          <cell r="CF178">
            <v>60</v>
          </cell>
          <cell r="CG178">
            <v>30</v>
          </cell>
          <cell r="CH178">
            <v>15</v>
          </cell>
          <cell r="CI178">
            <v>90</v>
          </cell>
          <cell r="CJ178">
            <v>0.44999999999999996</v>
          </cell>
          <cell r="CK178">
            <v>10</v>
          </cell>
          <cell r="CL178">
            <v>60</v>
          </cell>
          <cell r="CM178">
            <v>0.6668846153846153</v>
          </cell>
          <cell r="CN178">
            <v>0.6668846153846153</v>
          </cell>
          <cell r="CO178">
            <v>0</v>
          </cell>
          <cell r="CP178">
            <v>0</v>
          </cell>
          <cell r="CQ178">
            <v>8.6990045442546471</v>
          </cell>
          <cell r="CR178">
            <v>35</v>
          </cell>
          <cell r="CS178">
            <v>1</v>
          </cell>
          <cell r="CT178">
            <v>0</v>
          </cell>
          <cell r="CU178">
            <v>0</v>
          </cell>
          <cell r="CV178">
            <v>33</v>
          </cell>
          <cell r="CW178">
            <v>33</v>
          </cell>
          <cell r="CX178" t="str">
            <v xml:space="preserve"> </v>
          </cell>
          <cell r="CY178">
            <v>3</v>
          </cell>
          <cell r="CZ178">
            <v>2.5</v>
          </cell>
          <cell r="DA178">
            <v>2.5</v>
          </cell>
          <cell r="DB178">
            <v>7463</v>
          </cell>
          <cell r="DC178">
            <v>3732</v>
          </cell>
          <cell r="DD178">
            <v>2016</v>
          </cell>
          <cell r="DE178">
            <v>374</v>
          </cell>
          <cell r="DF178">
            <v>1083</v>
          </cell>
          <cell r="DG178">
            <v>112</v>
          </cell>
          <cell r="DH178">
            <v>75</v>
          </cell>
          <cell r="DI178">
            <v>75</v>
          </cell>
        </row>
        <row r="179">
          <cell r="A179" t="str">
            <v>RS 168</v>
          </cell>
          <cell r="B179">
            <v>168</v>
          </cell>
          <cell r="C179" t="str">
            <v>S</v>
          </cell>
          <cell r="D179" t="str">
            <v>U</v>
          </cell>
          <cell r="E179" t="str">
            <v>Makata Road</v>
          </cell>
          <cell r="F179" t="str">
            <v>Urban</v>
          </cell>
          <cell r="G179">
            <v>14</v>
          </cell>
          <cell r="H179">
            <v>2.7</v>
          </cell>
          <cell r="I179" t="str">
            <v>R</v>
          </cell>
          <cell r="J179" t="str">
            <v>IN BLANTYRE CITY</v>
          </cell>
          <cell r="K179" t="str">
            <v>C</v>
          </cell>
          <cell r="L179">
            <v>0</v>
          </cell>
          <cell r="W179">
            <v>65</v>
          </cell>
          <cell r="X179" t="str">
            <v>AC</v>
          </cell>
          <cell r="Y179">
            <v>150</v>
          </cell>
          <cell r="Z179" t="str">
            <v>SB</v>
          </cell>
          <cell r="AA179">
            <v>100</v>
          </cell>
          <cell r="AB179" t="str">
            <v>GR</v>
          </cell>
          <cell r="AC179">
            <v>5</v>
          </cell>
          <cell r="AD179">
            <v>0</v>
          </cell>
          <cell r="AE179">
            <v>98</v>
          </cell>
          <cell r="AF179" t="str">
            <v>RC</v>
          </cell>
          <cell r="AG179" t="str">
            <v>AC</v>
          </cell>
          <cell r="AH179">
            <v>40</v>
          </cell>
          <cell r="AI179">
            <v>0</v>
          </cell>
          <cell r="AJ179">
            <v>0</v>
          </cell>
          <cell r="AK179">
            <v>0</v>
          </cell>
          <cell r="AL179">
            <v>0</v>
          </cell>
          <cell r="AM179">
            <v>2</v>
          </cell>
          <cell r="AN179" t="str">
            <v>reconstruction in progress</v>
          </cell>
          <cell r="BO179" t="str">
            <v>RS 168</v>
          </cell>
          <cell r="BP179">
            <v>2.7</v>
          </cell>
          <cell r="BQ179">
            <v>5.5</v>
          </cell>
          <cell r="BR179" t="str">
            <v>R</v>
          </cell>
          <cell r="BS179" t="str">
            <v>C</v>
          </cell>
          <cell r="BT179">
            <v>0</v>
          </cell>
          <cell r="BU179" t="str">
            <v>AC</v>
          </cell>
          <cell r="BV179" t="str">
            <v/>
          </cell>
          <cell r="BW179">
            <v>2</v>
          </cell>
          <cell r="BX179">
            <v>40</v>
          </cell>
          <cell r="BY179" t="str">
            <v xml:space="preserve"> </v>
          </cell>
          <cell r="BZ179">
            <v>1</v>
          </cell>
          <cell r="CA179">
            <v>5</v>
          </cell>
          <cell r="CB179">
            <v>1.7290000000000001</v>
          </cell>
          <cell r="CC179">
            <v>2.5027728175050754</v>
          </cell>
          <cell r="CD179" t="str">
            <v>being overlaid 1998</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t="str">
            <v xml:space="preserve"> </v>
          </cell>
          <cell r="CY179">
            <v>1</v>
          </cell>
          <cell r="CZ179">
            <v>1</v>
          </cell>
          <cell r="DA179">
            <v>1</v>
          </cell>
          <cell r="DB179">
            <v>10550</v>
          </cell>
          <cell r="DC179">
            <v>5275</v>
          </cell>
          <cell r="DD179">
            <v>2849</v>
          </cell>
          <cell r="DE179">
            <v>528</v>
          </cell>
          <cell r="DF179">
            <v>1530</v>
          </cell>
          <cell r="DG179">
            <v>159</v>
          </cell>
          <cell r="DH179">
            <v>106</v>
          </cell>
          <cell r="DI179">
            <v>106</v>
          </cell>
        </row>
        <row r="180">
          <cell r="A180" t="str">
            <v>RS 169</v>
          </cell>
          <cell r="B180">
            <v>169</v>
          </cell>
          <cell r="C180" t="str">
            <v>S</v>
          </cell>
          <cell r="D180" t="str">
            <v>U</v>
          </cell>
          <cell r="E180" t="str">
            <v>Ndirande Ring Road</v>
          </cell>
          <cell r="F180" t="str">
            <v>Urban</v>
          </cell>
          <cell r="G180">
            <v>15</v>
          </cell>
          <cell r="H180">
            <v>3.3</v>
          </cell>
          <cell r="I180" t="str">
            <v>R</v>
          </cell>
          <cell r="J180" t="str">
            <v>IN BLANTYRE CITY</v>
          </cell>
          <cell r="K180" t="str">
            <v>C</v>
          </cell>
          <cell r="L180" t="str">
            <v>name changed from HHI - David Whitehead Via Ndirande Market</v>
          </cell>
          <cell r="W180">
            <v>77</v>
          </cell>
          <cell r="X180" t="str">
            <v>AC</v>
          </cell>
          <cell r="Y180">
            <v>150</v>
          </cell>
          <cell r="Z180" t="str">
            <v>SB</v>
          </cell>
          <cell r="AA180">
            <v>100</v>
          </cell>
          <cell r="AB180" t="str">
            <v>GR</v>
          </cell>
          <cell r="AC180">
            <v>5</v>
          </cell>
          <cell r="AD180">
            <v>0</v>
          </cell>
          <cell r="AE180">
            <v>0</v>
          </cell>
          <cell r="AF180">
            <v>0</v>
          </cell>
          <cell r="AG180">
            <v>0</v>
          </cell>
          <cell r="AH180">
            <v>0</v>
          </cell>
          <cell r="AI180">
            <v>0</v>
          </cell>
          <cell r="AJ180">
            <v>0</v>
          </cell>
          <cell r="AK180">
            <v>0</v>
          </cell>
          <cell r="AL180">
            <v>0</v>
          </cell>
          <cell r="AM180">
            <v>2</v>
          </cell>
          <cell r="AN180" t="str">
            <v>never resealed</v>
          </cell>
          <cell r="BO180" t="str">
            <v>RS 169</v>
          </cell>
          <cell r="BP180">
            <v>3.3</v>
          </cell>
          <cell r="BQ180">
            <v>6</v>
          </cell>
          <cell r="BR180" t="str">
            <v>R</v>
          </cell>
          <cell r="BS180" t="str">
            <v>C</v>
          </cell>
          <cell r="BT180">
            <v>0</v>
          </cell>
          <cell r="BU180" t="str">
            <v>AC</v>
          </cell>
          <cell r="BV180" t="str">
            <v/>
          </cell>
          <cell r="BW180">
            <v>2</v>
          </cell>
          <cell r="BX180">
            <v>40</v>
          </cell>
          <cell r="BY180" t="str">
            <v xml:space="preserve"> </v>
          </cell>
          <cell r="BZ180">
            <v>1</v>
          </cell>
          <cell r="CA180">
            <v>5</v>
          </cell>
          <cell r="CB180">
            <v>1.552</v>
          </cell>
          <cell r="CC180">
            <v>7.5591680351906154</v>
          </cell>
          <cell r="CD180">
            <v>90</v>
          </cell>
          <cell r="CE180">
            <v>70</v>
          </cell>
          <cell r="CF180">
            <v>55</v>
          </cell>
          <cell r="CG180">
            <v>35</v>
          </cell>
          <cell r="CH180">
            <v>15</v>
          </cell>
          <cell r="CI180">
            <v>84.3</v>
          </cell>
          <cell r="CJ180">
            <v>0.28100000000000003</v>
          </cell>
          <cell r="CK180">
            <v>10</v>
          </cell>
          <cell r="CL180">
            <v>55</v>
          </cell>
          <cell r="CM180">
            <v>0.56997769230769224</v>
          </cell>
          <cell r="CN180">
            <v>0.56997769230769224</v>
          </cell>
          <cell r="CO180">
            <v>0</v>
          </cell>
          <cell r="CP180">
            <v>0</v>
          </cell>
          <cell r="CQ180">
            <v>8.1291457274983081</v>
          </cell>
          <cell r="CR180">
            <v>64</v>
          </cell>
          <cell r="CS180">
            <v>1</v>
          </cell>
          <cell r="CT180">
            <v>0</v>
          </cell>
          <cell r="CU180">
            <v>0</v>
          </cell>
          <cell r="CV180">
            <v>21</v>
          </cell>
          <cell r="CW180">
            <v>21</v>
          </cell>
          <cell r="CX180" t="str">
            <v xml:space="preserve"> </v>
          </cell>
          <cell r="CY180">
            <v>2</v>
          </cell>
          <cell r="CZ180">
            <v>1.3</v>
          </cell>
          <cell r="DA180">
            <v>1.5</v>
          </cell>
          <cell r="DB180">
            <v>2203</v>
          </cell>
          <cell r="DC180">
            <v>1102</v>
          </cell>
          <cell r="DD180">
            <v>595</v>
          </cell>
          <cell r="DE180">
            <v>111</v>
          </cell>
          <cell r="DF180">
            <v>320</v>
          </cell>
          <cell r="DG180">
            <v>34</v>
          </cell>
          <cell r="DH180">
            <v>23</v>
          </cell>
          <cell r="DI180">
            <v>23</v>
          </cell>
        </row>
        <row r="181">
          <cell r="A181" t="str">
            <v>RS 174</v>
          </cell>
          <cell r="B181">
            <v>174</v>
          </cell>
          <cell r="C181" t="str">
            <v>S</v>
          </cell>
          <cell r="D181" t="str">
            <v>U</v>
          </cell>
          <cell r="E181" t="str">
            <v>Chipembere Highway (M2, Blantyre - Limbe)</v>
          </cell>
          <cell r="F181" t="str">
            <v>Urban</v>
          </cell>
          <cell r="G181">
            <v>16</v>
          </cell>
          <cell r="H181">
            <v>9</v>
          </cell>
          <cell r="I181" t="str">
            <v>R</v>
          </cell>
          <cell r="J181" t="str">
            <v>IN BLANTYRE CITY</v>
          </cell>
          <cell r="K181" t="str">
            <v>C</v>
          </cell>
          <cell r="L181">
            <v>0</v>
          </cell>
          <cell r="W181">
            <v>56</v>
          </cell>
          <cell r="X181" t="str">
            <v>AC</v>
          </cell>
          <cell r="Y181">
            <v>150</v>
          </cell>
          <cell r="Z181" t="str">
            <v>SB</v>
          </cell>
          <cell r="AA181">
            <v>100</v>
          </cell>
          <cell r="AB181" t="str">
            <v>GR</v>
          </cell>
          <cell r="AC181">
            <v>5</v>
          </cell>
          <cell r="AD181">
            <v>0</v>
          </cell>
          <cell r="AE181">
            <v>98</v>
          </cell>
          <cell r="AF181" t="str">
            <v>AO</v>
          </cell>
          <cell r="AG181" t="str">
            <v>AC</v>
          </cell>
          <cell r="AH181">
            <v>25</v>
          </cell>
          <cell r="AI181">
            <v>0</v>
          </cell>
          <cell r="AJ181">
            <v>0</v>
          </cell>
          <cell r="AK181">
            <v>0</v>
          </cell>
          <cell r="AL181">
            <v>0</v>
          </cell>
          <cell r="AM181">
            <v>6</v>
          </cell>
          <cell r="AN181">
            <v>0</v>
          </cell>
          <cell r="BO181" t="str">
            <v>RS 174</v>
          </cell>
          <cell r="BP181">
            <v>9</v>
          </cell>
          <cell r="BQ181">
            <v>12</v>
          </cell>
          <cell r="BR181" t="str">
            <v>R</v>
          </cell>
          <cell r="BS181" t="str">
            <v>C</v>
          </cell>
          <cell r="BT181">
            <v>0</v>
          </cell>
          <cell r="BU181" t="str">
            <v>AC</v>
          </cell>
          <cell r="BV181" t="str">
            <v>AC</v>
          </cell>
          <cell r="BW181">
            <v>6</v>
          </cell>
          <cell r="BX181">
            <v>40</v>
          </cell>
          <cell r="BY181">
            <v>40</v>
          </cell>
          <cell r="BZ181">
            <v>1</v>
          </cell>
          <cell r="CA181">
            <v>5</v>
          </cell>
          <cell r="CB181">
            <v>2.1040000000000001</v>
          </cell>
          <cell r="CC181">
            <v>5.14</v>
          </cell>
          <cell r="CD181" t="str">
            <v>being overlaid 1998</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42</v>
          </cell>
          <cell r="CX181">
            <v>84</v>
          </cell>
          <cell r="CY181">
            <v>1.1000000000000001</v>
          </cell>
          <cell r="CZ181">
            <v>1.1000000000000001</v>
          </cell>
          <cell r="DA181">
            <v>1.1000000000000001</v>
          </cell>
          <cell r="DB181">
            <v>14065</v>
          </cell>
          <cell r="DC181">
            <v>7033</v>
          </cell>
          <cell r="DD181">
            <v>3798</v>
          </cell>
          <cell r="DE181">
            <v>704</v>
          </cell>
          <cell r="DF181">
            <v>2040</v>
          </cell>
          <cell r="DG181">
            <v>211</v>
          </cell>
          <cell r="DH181">
            <v>141</v>
          </cell>
          <cell r="DI181">
            <v>141</v>
          </cell>
        </row>
        <row r="182">
          <cell r="A182" t="str">
            <v>RS 846</v>
          </cell>
          <cell r="B182" t="str">
            <v>n.a.</v>
          </cell>
          <cell r="C182" t="str">
            <v>S</v>
          </cell>
          <cell r="D182" t="str">
            <v>U</v>
          </cell>
          <cell r="E182" t="str">
            <v>Clock Tower - junction M1 (via road S137)</v>
          </cell>
          <cell r="F182" t="str">
            <v>Urban</v>
          </cell>
          <cell r="G182">
            <v>17</v>
          </cell>
          <cell r="H182">
            <v>10.4</v>
          </cell>
          <cell r="I182" t="str">
            <v>R</v>
          </cell>
          <cell r="J182" t="str">
            <v>BLANTYRE CITY</v>
          </cell>
          <cell r="K182">
            <v>9</v>
          </cell>
          <cell r="L182" t="str">
            <v>New section part original RS 175</v>
          </cell>
          <cell r="W182">
            <v>56</v>
          </cell>
          <cell r="X182" t="str">
            <v>AC</v>
          </cell>
          <cell r="Y182">
            <v>150</v>
          </cell>
          <cell r="Z182" t="str">
            <v>SB</v>
          </cell>
          <cell r="AA182">
            <v>100</v>
          </cell>
          <cell r="AB182" t="str">
            <v>GR</v>
          </cell>
          <cell r="AC182">
            <v>5</v>
          </cell>
          <cell r="AD182">
            <v>0</v>
          </cell>
          <cell r="AE182">
            <v>98</v>
          </cell>
          <cell r="AF182" t="str">
            <v>AO</v>
          </cell>
          <cell r="AG182" t="str">
            <v>AC</v>
          </cell>
          <cell r="AH182">
            <v>25</v>
          </cell>
          <cell r="AI182">
            <v>0</v>
          </cell>
          <cell r="AJ182">
            <v>0</v>
          </cell>
          <cell r="AK182">
            <v>0</v>
          </cell>
          <cell r="AL182">
            <v>0</v>
          </cell>
          <cell r="AM182">
            <v>6</v>
          </cell>
          <cell r="AN182">
            <v>0</v>
          </cell>
          <cell r="BO182" t="str">
            <v>RS 846</v>
          </cell>
          <cell r="BP182">
            <v>10.4</v>
          </cell>
          <cell r="BQ182">
            <v>12</v>
          </cell>
          <cell r="BR182" t="str">
            <v>R</v>
          </cell>
          <cell r="BS182" t="str">
            <v>C</v>
          </cell>
          <cell r="BT182">
            <v>0</v>
          </cell>
          <cell r="BU182" t="str">
            <v>AC</v>
          </cell>
          <cell r="BV182" t="str">
            <v>AC</v>
          </cell>
          <cell r="BW182">
            <v>6</v>
          </cell>
          <cell r="BX182">
            <v>40</v>
          </cell>
          <cell r="BY182">
            <v>40</v>
          </cell>
          <cell r="BZ182">
            <v>1</v>
          </cell>
          <cell r="CA182">
            <v>5</v>
          </cell>
          <cell r="CB182">
            <v>2.1040000000000001</v>
          </cell>
          <cell r="CC182">
            <v>11.5</v>
          </cell>
          <cell r="CD182" t="str">
            <v>being overlaid 1998</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42</v>
          </cell>
          <cell r="CX182">
            <v>84</v>
          </cell>
          <cell r="CY182">
            <v>2.5</v>
          </cell>
          <cell r="CZ182">
            <v>3</v>
          </cell>
          <cell r="DA182">
            <v>2</v>
          </cell>
          <cell r="DB182">
            <v>14000</v>
          </cell>
          <cell r="DC182">
            <v>7000</v>
          </cell>
          <cell r="DD182">
            <v>3780</v>
          </cell>
          <cell r="DE182">
            <v>700</v>
          </cell>
          <cell r="DF182">
            <v>2030</v>
          </cell>
          <cell r="DG182">
            <v>210</v>
          </cell>
          <cell r="DH182">
            <v>140</v>
          </cell>
          <cell r="DI182">
            <v>140</v>
          </cell>
        </row>
        <row r="183">
          <cell r="A183" t="str">
            <v>RS 841</v>
          </cell>
          <cell r="B183">
            <v>170</v>
          </cell>
          <cell r="C183" t="str">
            <v>S</v>
          </cell>
          <cell r="D183" t="str">
            <v>U</v>
          </cell>
          <cell r="E183" t="str">
            <v>Zomba - Chikanda (M1 to end bitumen)</v>
          </cell>
          <cell r="F183" t="str">
            <v>Urban</v>
          </cell>
          <cell r="G183">
            <v>18</v>
          </cell>
          <cell r="H183">
            <v>0.9</v>
          </cell>
          <cell r="I183" t="str">
            <v>R</v>
          </cell>
          <cell r="J183" t="str">
            <v>ZOMBA CITY</v>
          </cell>
          <cell r="K183" t="str">
            <v>C</v>
          </cell>
          <cell r="L183">
            <v>0</v>
          </cell>
          <cell r="W183">
            <v>67</v>
          </cell>
          <cell r="X183" t="str">
            <v>SA</v>
          </cell>
          <cell r="Y183">
            <v>150</v>
          </cell>
          <cell r="Z183" t="str">
            <v>GR</v>
          </cell>
          <cell r="AA183">
            <v>100</v>
          </cell>
          <cell r="AB183" t="str">
            <v>GR</v>
          </cell>
          <cell r="AC183">
            <v>5</v>
          </cell>
          <cell r="AD183">
            <v>0</v>
          </cell>
          <cell r="AE183">
            <v>0</v>
          </cell>
          <cell r="AF183">
            <v>0</v>
          </cell>
          <cell r="AG183">
            <v>0</v>
          </cell>
          <cell r="AH183">
            <v>0</v>
          </cell>
          <cell r="AI183">
            <v>0</v>
          </cell>
          <cell r="AJ183">
            <v>0</v>
          </cell>
          <cell r="AK183">
            <v>0</v>
          </cell>
          <cell r="AL183">
            <v>0</v>
          </cell>
          <cell r="AM183">
            <v>2</v>
          </cell>
          <cell r="AN183" t="str">
            <v>never resealed</v>
          </cell>
          <cell r="BO183" t="str">
            <v>RS 841</v>
          </cell>
          <cell r="BP183">
            <v>0.9</v>
          </cell>
          <cell r="BQ183">
            <v>3</v>
          </cell>
          <cell r="BR183" t="str">
            <v>R</v>
          </cell>
          <cell r="BS183" t="str">
            <v>C</v>
          </cell>
          <cell r="BT183">
            <v>0</v>
          </cell>
          <cell r="BU183" t="str">
            <v>SA</v>
          </cell>
          <cell r="BV183" t="str">
            <v/>
          </cell>
          <cell r="BW183">
            <v>2</v>
          </cell>
          <cell r="BX183">
            <v>10</v>
          </cell>
          <cell r="BY183" t="str">
            <v xml:space="preserve"> </v>
          </cell>
          <cell r="BZ183">
            <v>1</v>
          </cell>
          <cell r="CA183">
            <v>5</v>
          </cell>
          <cell r="CB183">
            <v>0.90800000000000003</v>
          </cell>
          <cell r="CC183">
            <v>8.3099011730205277</v>
          </cell>
          <cell r="CD183">
            <v>95</v>
          </cell>
          <cell r="CE183">
            <v>67</v>
          </cell>
          <cell r="CF183">
            <v>52</v>
          </cell>
          <cell r="CG183">
            <v>43</v>
          </cell>
          <cell r="CH183">
            <v>15</v>
          </cell>
          <cell r="CI183">
            <v>14.5</v>
          </cell>
          <cell r="CJ183">
            <v>9.6666666666666679E-2</v>
          </cell>
          <cell r="CK183">
            <v>10</v>
          </cell>
          <cell r="CL183">
            <v>52</v>
          </cell>
          <cell r="CM183">
            <v>0.48051025641025635</v>
          </cell>
          <cell r="CN183">
            <v>0.48051025641025635</v>
          </cell>
          <cell r="CO183">
            <v>0</v>
          </cell>
          <cell r="CP183">
            <v>0</v>
          </cell>
          <cell r="CQ183">
            <v>8.7904114294307831</v>
          </cell>
          <cell r="CR183">
            <v>25</v>
          </cell>
          <cell r="CS183">
            <v>1</v>
          </cell>
          <cell r="CT183">
            <v>0</v>
          </cell>
          <cell r="CU183">
            <v>0</v>
          </cell>
          <cell r="CV183">
            <v>31</v>
          </cell>
          <cell r="CW183">
            <v>31</v>
          </cell>
          <cell r="CX183" t="str">
            <v xml:space="preserve"> </v>
          </cell>
          <cell r="CY183">
            <v>2</v>
          </cell>
          <cell r="CZ183">
            <v>0</v>
          </cell>
          <cell r="DA183">
            <v>0</v>
          </cell>
          <cell r="DB183">
            <v>118</v>
          </cell>
          <cell r="DC183">
            <v>59</v>
          </cell>
          <cell r="DD183">
            <v>32</v>
          </cell>
          <cell r="DE183">
            <v>6</v>
          </cell>
          <cell r="DF183">
            <v>18</v>
          </cell>
          <cell r="DG183">
            <v>2</v>
          </cell>
          <cell r="DH183">
            <v>2</v>
          </cell>
          <cell r="DI183">
            <v>2</v>
          </cell>
        </row>
        <row r="184">
          <cell r="A184" t="str">
            <v>RS 171</v>
          </cell>
          <cell r="B184">
            <v>171</v>
          </cell>
          <cell r="C184" t="str">
            <v>S</v>
          </cell>
          <cell r="D184" t="str">
            <v>U</v>
          </cell>
          <cell r="E184" t="str">
            <v>St Mary's Road (Cheonga Road)</v>
          </cell>
          <cell r="F184" t="str">
            <v>Urban</v>
          </cell>
          <cell r="G184">
            <v>19</v>
          </cell>
          <cell r="H184">
            <v>2</v>
          </cell>
          <cell r="I184" t="str">
            <v>R</v>
          </cell>
          <cell r="J184" t="str">
            <v>ZOMBA CITY</v>
          </cell>
          <cell r="K184" t="str">
            <v>C</v>
          </cell>
          <cell r="L184">
            <v>0</v>
          </cell>
          <cell r="W184">
            <v>65</v>
          </cell>
          <cell r="X184" t="str">
            <v>SA</v>
          </cell>
          <cell r="Y184">
            <v>150</v>
          </cell>
          <cell r="Z184" t="str">
            <v>GR</v>
          </cell>
          <cell r="AA184">
            <v>150</v>
          </cell>
          <cell r="AB184" t="str">
            <v>GR</v>
          </cell>
          <cell r="AC184">
            <v>7</v>
          </cell>
          <cell r="AD184" t="str">
            <v>MC</v>
          </cell>
          <cell r="AE184">
            <v>0</v>
          </cell>
          <cell r="AF184">
            <v>0</v>
          </cell>
          <cell r="AG184">
            <v>0</v>
          </cell>
          <cell r="AH184">
            <v>0</v>
          </cell>
          <cell r="AI184">
            <v>0</v>
          </cell>
          <cell r="AJ184">
            <v>0</v>
          </cell>
          <cell r="AK184">
            <v>0</v>
          </cell>
          <cell r="AL184">
            <v>0</v>
          </cell>
          <cell r="AM184">
            <v>2</v>
          </cell>
          <cell r="AN184" t="str">
            <v>never resealed</v>
          </cell>
          <cell r="BO184" t="str">
            <v>RS 171</v>
          </cell>
          <cell r="BP184">
            <v>2</v>
          </cell>
          <cell r="BQ184">
            <v>3</v>
          </cell>
          <cell r="BR184" t="str">
            <v>R</v>
          </cell>
          <cell r="BS184" t="str">
            <v>C</v>
          </cell>
          <cell r="BT184">
            <v>0</v>
          </cell>
          <cell r="BU184" t="str">
            <v>SA</v>
          </cell>
          <cell r="BV184" t="str">
            <v/>
          </cell>
          <cell r="BW184">
            <v>2</v>
          </cell>
          <cell r="BX184">
            <v>10</v>
          </cell>
          <cell r="BY184" t="str">
            <v xml:space="preserve"> </v>
          </cell>
          <cell r="BZ184">
            <v>1</v>
          </cell>
          <cell r="CA184">
            <v>7</v>
          </cell>
          <cell r="CB184">
            <v>1.3580000000000001</v>
          </cell>
          <cell r="CC184">
            <v>7.6195440917716066</v>
          </cell>
          <cell r="CD184">
            <v>95</v>
          </cell>
          <cell r="CE184">
            <v>57</v>
          </cell>
          <cell r="CF184">
            <v>42</v>
          </cell>
          <cell r="CG184">
            <v>53</v>
          </cell>
          <cell r="CH184">
            <v>15</v>
          </cell>
          <cell r="CI184">
            <v>34.5</v>
          </cell>
          <cell r="CJ184">
            <v>0.22999999999999998</v>
          </cell>
          <cell r="CK184">
            <v>10</v>
          </cell>
          <cell r="CL184">
            <v>42</v>
          </cell>
          <cell r="CM184">
            <v>0.46471538461538459</v>
          </cell>
          <cell r="CN184">
            <v>0.46471538461538459</v>
          </cell>
          <cell r="CO184">
            <v>0</v>
          </cell>
          <cell r="CP184">
            <v>0</v>
          </cell>
          <cell r="CQ184">
            <v>8.0842594763869915</v>
          </cell>
          <cell r="CR184">
            <v>50</v>
          </cell>
          <cell r="CS184">
            <v>1</v>
          </cell>
          <cell r="CT184">
            <v>0</v>
          </cell>
          <cell r="CU184">
            <v>0</v>
          </cell>
          <cell r="CV184">
            <v>33</v>
          </cell>
          <cell r="CW184">
            <v>33</v>
          </cell>
          <cell r="CX184" t="str">
            <v xml:space="preserve"> </v>
          </cell>
          <cell r="CY184">
            <v>3</v>
          </cell>
          <cell r="CZ184">
            <v>3</v>
          </cell>
          <cell r="DA184">
            <v>2</v>
          </cell>
          <cell r="DB184">
            <v>134</v>
          </cell>
          <cell r="DC184">
            <v>67</v>
          </cell>
          <cell r="DD184">
            <v>37</v>
          </cell>
          <cell r="DE184">
            <v>7</v>
          </cell>
          <cell r="DF184">
            <v>20</v>
          </cell>
          <cell r="DG184">
            <v>3</v>
          </cell>
          <cell r="DH184">
            <v>2</v>
          </cell>
          <cell r="DI184">
            <v>2</v>
          </cell>
        </row>
        <row r="185">
          <cell r="A185" t="str">
            <v>RS 843</v>
          </cell>
          <cell r="B185">
            <v>172</v>
          </cell>
          <cell r="C185" t="str">
            <v>S</v>
          </cell>
          <cell r="D185" t="str">
            <v>U</v>
          </cell>
          <cell r="E185" t="str">
            <v>Chancellor College Road (M1 to end bitumen)</v>
          </cell>
          <cell r="F185" t="str">
            <v>Urban</v>
          </cell>
          <cell r="G185">
            <v>20</v>
          </cell>
          <cell r="H185">
            <v>2.6</v>
          </cell>
          <cell r="I185" t="str">
            <v>R</v>
          </cell>
          <cell r="J185" t="str">
            <v>ZOMBA CITY</v>
          </cell>
          <cell r="K185" t="str">
            <v>C</v>
          </cell>
          <cell r="L185">
            <v>0</v>
          </cell>
          <cell r="W185">
            <v>60</v>
          </cell>
          <cell r="X185" t="str">
            <v>SA</v>
          </cell>
          <cell r="Y185">
            <v>150</v>
          </cell>
          <cell r="Z185" t="str">
            <v>GR</v>
          </cell>
          <cell r="AA185">
            <v>150</v>
          </cell>
          <cell r="AB185" t="str">
            <v>GR</v>
          </cell>
          <cell r="AC185">
            <v>7</v>
          </cell>
          <cell r="AD185" t="str">
            <v>MC</v>
          </cell>
          <cell r="AE185">
            <v>0</v>
          </cell>
          <cell r="AF185">
            <v>0</v>
          </cell>
          <cell r="AG185">
            <v>0</v>
          </cell>
          <cell r="AH185">
            <v>0</v>
          </cell>
          <cell r="AI185">
            <v>0</v>
          </cell>
          <cell r="AJ185">
            <v>0</v>
          </cell>
          <cell r="AK185">
            <v>0</v>
          </cell>
          <cell r="AL185">
            <v>0</v>
          </cell>
          <cell r="AM185">
            <v>2</v>
          </cell>
          <cell r="AN185" t="str">
            <v>never resealed</v>
          </cell>
          <cell r="BO185" t="str">
            <v>RS 843</v>
          </cell>
          <cell r="BP185">
            <v>2.6</v>
          </cell>
          <cell r="BQ185">
            <v>6</v>
          </cell>
          <cell r="BR185" t="str">
            <v>R</v>
          </cell>
          <cell r="BS185" t="str">
            <v>C</v>
          </cell>
          <cell r="BT185">
            <v>0</v>
          </cell>
          <cell r="BU185" t="str">
            <v>SA</v>
          </cell>
          <cell r="BV185" t="str">
            <v/>
          </cell>
          <cell r="BW185">
            <v>2</v>
          </cell>
          <cell r="BX185">
            <v>10</v>
          </cell>
          <cell r="BY185" t="str">
            <v xml:space="preserve"> </v>
          </cell>
          <cell r="BZ185">
            <v>1</v>
          </cell>
          <cell r="CA185">
            <v>7</v>
          </cell>
          <cell r="CB185">
            <v>1.3580000000000001</v>
          </cell>
          <cell r="CC185">
            <v>6.8274964809384171</v>
          </cell>
          <cell r="CD185">
            <v>50</v>
          </cell>
          <cell r="CE185">
            <v>5</v>
          </cell>
          <cell r="CF185">
            <v>0</v>
          </cell>
          <cell r="CG185">
            <v>50</v>
          </cell>
          <cell r="CH185">
            <v>5</v>
          </cell>
          <cell r="CI185">
            <v>1.3</v>
          </cell>
          <cell r="CJ185">
            <v>4.3333333333333331E-3</v>
          </cell>
          <cell r="CK185">
            <v>4.3333333333333331E-3</v>
          </cell>
          <cell r="CL185">
            <v>0</v>
          </cell>
          <cell r="CM185">
            <v>1.6799999999999999E-3</v>
          </cell>
          <cell r="CN185">
            <v>1.6799999999999999E-3</v>
          </cell>
          <cell r="CO185">
            <v>0</v>
          </cell>
          <cell r="CP185">
            <v>0</v>
          </cell>
          <cell r="CQ185">
            <v>6.8291764809384174</v>
          </cell>
          <cell r="CR185">
            <v>0</v>
          </cell>
          <cell r="CS185">
            <v>1</v>
          </cell>
          <cell r="CT185">
            <v>0</v>
          </cell>
          <cell r="CU185">
            <v>0</v>
          </cell>
          <cell r="CV185">
            <v>38</v>
          </cell>
          <cell r="CW185">
            <v>38</v>
          </cell>
          <cell r="CX185" t="str">
            <v xml:space="preserve"> </v>
          </cell>
          <cell r="CY185">
            <v>1.2</v>
          </cell>
          <cell r="CZ185">
            <v>1.3</v>
          </cell>
          <cell r="DA185">
            <v>1.2</v>
          </cell>
          <cell r="DB185">
            <v>141</v>
          </cell>
          <cell r="DC185">
            <v>71</v>
          </cell>
          <cell r="DD185">
            <v>39</v>
          </cell>
          <cell r="DE185">
            <v>8</v>
          </cell>
          <cell r="DF185">
            <v>21</v>
          </cell>
          <cell r="DG185">
            <v>3</v>
          </cell>
          <cell r="DH185">
            <v>2</v>
          </cell>
          <cell r="DI185">
            <v>2</v>
          </cell>
        </row>
        <row r="186">
          <cell r="A186" t="str">
            <v>RS 173</v>
          </cell>
          <cell r="B186">
            <v>173</v>
          </cell>
          <cell r="C186" t="str">
            <v>S</v>
          </cell>
          <cell r="D186" t="str">
            <v>U</v>
          </cell>
          <cell r="E186" t="str">
            <v>Parliament Road</v>
          </cell>
          <cell r="F186" t="str">
            <v>Urban</v>
          </cell>
          <cell r="G186">
            <v>21</v>
          </cell>
          <cell r="H186">
            <v>2</v>
          </cell>
          <cell r="I186" t="str">
            <v>R</v>
          </cell>
          <cell r="J186" t="str">
            <v>ZOMBA CITY</v>
          </cell>
          <cell r="K186" t="str">
            <v>C</v>
          </cell>
          <cell r="L186">
            <v>0</v>
          </cell>
          <cell r="W186">
            <v>58</v>
          </cell>
          <cell r="X186" t="str">
            <v>SA</v>
          </cell>
          <cell r="Y186">
            <v>150</v>
          </cell>
          <cell r="Z186" t="str">
            <v>GR</v>
          </cell>
          <cell r="AA186">
            <v>150</v>
          </cell>
          <cell r="AB186" t="str">
            <v>GR</v>
          </cell>
          <cell r="AC186">
            <v>7</v>
          </cell>
          <cell r="AD186" t="str">
            <v>MC</v>
          </cell>
          <cell r="AE186">
            <v>98</v>
          </cell>
          <cell r="AF186" t="str">
            <v>AO</v>
          </cell>
          <cell r="AG186" t="str">
            <v>AC</v>
          </cell>
          <cell r="AH186">
            <v>25</v>
          </cell>
          <cell r="AI186">
            <v>0</v>
          </cell>
          <cell r="AJ186">
            <v>0</v>
          </cell>
          <cell r="AK186">
            <v>0</v>
          </cell>
          <cell r="AL186">
            <v>0</v>
          </cell>
          <cell r="AM186">
            <v>6</v>
          </cell>
          <cell r="AN186" t="str">
            <v>AO 1998</v>
          </cell>
          <cell r="BO186" t="str">
            <v>RS 173</v>
          </cell>
          <cell r="BP186">
            <v>2</v>
          </cell>
          <cell r="BQ186">
            <v>6</v>
          </cell>
          <cell r="BR186" t="str">
            <v>R</v>
          </cell>
          <cell r="BS186" t="str">
            <v>A</v>
          </cell>
          <cell r="BT186">
            <v>0</v>
          </cell>
          <cell r="BU186" t="str">
            <v>AC</v>
          </cell>
          <cell r="BV186" t="str">
            <v>SA</v>
          </cell>
          <cell r="BW186">
            <v>6</v>
          </cell>
          <cell r="BX186">
            <v>40</v>
          </cell>
          <cell r="BY186">
            <v>10</v>
          </cell>
          <cell r="BZ186">
            <v>1</v>
          </cell>
          <cell r="CA186">
            <v>7</v>
          </cell>
          <cell r="CB186">
            <v>1.9100000000000001</v>
          </cell>
          <cell r="CC186">
            <v>7.3099011730205294</v>
          </cell>
          <cell r="CD186" t="str">
            <v>being overlaid 1998</v>
          </cell>
          <cell r="CE186">
            <v>0</v>
          </cell>
          <cell r="CF186">
            <v>0</v>
          </cell>
          <cell r="CG186">
            <v>0</v>
          </cell>
          <cell r="CH186">
            <v>0</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40</v>
          </cell>
          <cell r="CX186">
            <v>80</v>
          </cell>
          <cell r="CY186">
            <v>1</v>
          </cell>
          <cell r="CZ186">
            <v>1</v>
          </cell>
          <cell r="DA186">
            <v>1</v>
          </cell>
          <cell r="DB186">
            <v>179</v>
          </cell>
          <cell r="DC186">
            <v>90</v>
          </cell>
          <cell r="DD186">
            <v>49</v>
          </cell>
          <cell r="DE186">
            <v>9</v>
          </cell>
          <cell r="DF186">
            <v>26</v>
          </cell>
          <cell r="DG186">
            <v>3</v>
          </cell>
          <cell r="DH186">
            <v>2</v>
          </cell>
          <cell r="DI186">
            <v>2</v>
          </cell>
        </row>
        <row r="187">
          <cell r="A187" t="str">
            <v>RS 176</v>
          </cell>
          <cell r="B187">
            <v>176</v>
          </cell>
          <cell r="C187" t="str">
            <v>S</v>
          </cell>
          <cell r="D187" t="str">
            <v>U</v>
          </cell>
          <cell r="E187" t="str">
            <v>Kuchawe Road (up road)</v>
          </cell>
          <cell r="F187" t="str">
            <v>Urban</v>
          </cell>
          <cell r="G187">
            <v>22</v>
          </cell>
          <cell r="H187">
            <v>15</v>
          </cell>
          <cell r="I187" t="str">
            <v>H</v>
          </cell>
          <cell r="J187" t="str">
            <v>ZOMBA CITY &amp; ZOMBA</v>
          </cell>
          <cell r="K187" t="str">
            <v>C</v>
          </cell>
          <cell r="L187">
            <v>0</v>
          </cell>
          <cell r="W187">
            <v>68</v>
          </cell>
          <cell r="X187" t="str">
            <v>SA</v>
          </cell>
          <cell r="Y187">
            <v>150</v>
          </cell>
          <cell r="Z187" t="str">
            <v>SB</v>
          </cell>
          <cell r="AA187">
            <v>150</v>
          </cell>
          <cell r="AB187" t="str">
            <v>GR</v>
          </cell>
          <cell r="AC187">
            <v>15</v>
          </cell>
          <cell r="AD187" t="str">
            <v>VR</v>
          </cell>
          <cell r="AE187">
            <v>0</v>
          </cell>
          <cell r="AF187">
            <v>0</v>
          </cell>
          <cell r="AG187">
            <v>0</v>
          </cell>
          <cell r="AH187">
            <v>0</v>
          </cell>
          <cell r="AI187">
            <v>0</v>
          </cell>
          <cell r="AJ187">
            <v>0</v>
          </cell>
          <cell r="AK187">
            <v>0</v>
          </cell>
          <cell r="AL187">
            <v>0</v>
          </cell>
          <cell r="AM187">
            <v>2</v>
          </cell>
          <cell r="AN187" t="str">
            <v>reseal 1998</v>
          </cell>
          <cell r="BO187" t="str">
            <v>RS 176</v>
          </cell>
          <cell r="BP187">
            <v>15</v>
          </cell>
          <cell r="BQ187">
            <v>5.5</v>
          </cell>
          <cell r="BR187" t="str">
            <v>H</v>
          </cell>
          <cell r="BS187" t="str">
            <v>C</v>
          </cell>
          <cell r="BT187">
            <v>0</v>
          </cell>
          <cell r="BU187" t="str">
            <v>SA</v>
          </cell>
          <cell r="BV187" t="str">
            <v/>
          </cell>
          <cell r="BW187">
            <v>2</v>
          </cell>
          <cell r="BX187">
            <v>10</v>
          </cell>
          <cell r="BY187" t="str">
            <v xml:space="preserve"> </v>
          </cell>
          <cell r="BZ187">
            <v>1</v>
          </cell>
          <cell r="CA187">
            <v>15</v>
          </cell>
          <cell r="CB187">
            <v>1.508</v>
          </cell>
          <cell r="CC187">
            <v>9.5457000217226007</v>
          </cell>
          <cell r="CD187">
            <v>90</v>
          </cell>
          <cell r="CE187">
            <v>60</v>
          </cell>
          <cell r="CF187">
            <v>45</v>
          </cell>
          <cell r="CG187">
            <v>45</v>
          </cell>
          <cell r="CH187">
            <v>15</v>
          </cell>
          <cell r="CI187">
            <v>4.5</v>
          </cell>
          <cell r="CJ187">
            <v>1.6363636363636365E-2</v>
          </cell>
          <cell r="CK187">
            <v>10</v>
          </cell>
          <cell r="CL187">
            <v>45</v>
          </cell>
          <cell r="CM187">
            <v>0.40387272727272727</v>
          </cell>
          <cell r="CN187">
            <v>0.40387272727272727</v>
          </cell>
          <cell r="CO187">
            <v>0</v>
          </cell>
          <cell r="CP187">
            <v>0</v>
          </cell>
          <cell r="CQ187">
            <v>9.9495727489953278</v>
          </cell>
          <cell r="CR187">
            <v>25</v>
          </cell>
          <cell r="CS187">
            <v>1</v>
          </cell>
          <cell r="CT187">
            <v>0</v>
          </cell>
          <cell r="CU187">
            <v>0</v>
          </cell>
          <cell r="CV187">
            <v>30</v>
          </cell>
          <cell r="CW187">
            <v>30</v>
          </cell>
          <cell r="CX187" t="str">
            <v xml:space="preserve"> </v>
          </cell>
          <cell r="CY187">
            <v>2</v>
          </cell>
          <cell r="CZ187">
            <v>2</v>
          </cell>
          <cell r="DA187">
            <v>1.5</v>
          </cell>
          <cell r="DB187">
            <v>200</v>
          </cell>
          <cell r="DC187">
            <v>103</v>
          </cell>
          <cell r="DD187">
            <v>8</v>
          </cell>
          <cell r="DE187">
            <v>5</v>
          </cell>
          <cell r="DF187">
            <v>9</v>
          </cell>
          <cell r="DG187">
            <v>5</v>
          </cell>
          <cell r="DH187">
            <v>3</v>
          </cell>
          <cell r="DI187">
            <v>11</v>
          </cell>
        </row>
        <row r="188">
          <cell r="A188" t="str">
            <v>RS 146</v>
          </cell>
          <cell r="B188">
            <v>146</v>
          </cell>
          <cell r="C188" t="str">
            <v>N</v>
          </cell>
          <cell r="D188" t="str">
            <v>U</v>
          </cell>
          <cell r="E188" t="str">
            <v>Chimaliro Road</v>
          </cell>
          <cell r="F188" t="str">
            <v>Urban</v>
          </cell>
          <cell r="G188">
            <v>25</v>
          </cell>
          <cell r="H188">
            <v>10</v>
          </cell>
          <cell r="I188" t="str">
            <v>R</v>
          </cell>
          <cell r="J188" t="str">
            <v>MZUZU CITY</v>
          </cell>
          <cell r="K188" t="str">
            <v>C</v>
          </cell>
          <cell r="L188">
            <v>0</v>
          </cell>
          <cell r="W188">
            <v>85</v>
          </cell>
          <cell r="X188" t="str">
            <v>DS</v>
          </cell>
          <cell r="Y188">
            <v>150</v>
          </cell>
          <cell r="Z188" t="str">
            <v>GR</v>
          </cell>
          <cell r="AA188">
            <v>100</v>
          </cell>
          <cell r="AB188" t="str">
            <v>GR</v>
          </cell>
          <cell r="AC188">
            <v>5</v>
          </cell>
          <cell r="AD188" t="str">
            <v>AM</v>
          </cell>
          <cell r="AE188">
            <v>0</v>
          </cell>
          <cell r="AF188">
            <v>0</v>
          </cell>
          <cell r="AG188">
            <v>0</v>
          </cell>
          <cell r="AH188">
            <v>0</v>
          </cell>
          <cell r="AI188">
            <v>0</v>
          </cell>
          <cell r="AJ188">
            <v>0</v>
          </cell>
          <cell r="AK188">
            <v>0</v>
          </cell>
          <cell r="AL188">
            <v>0</v>
          </cell>
          <cell r="AM188">
            <v>1</v>
          </cell>
          <cell r="AN188" t="str">
            <v>never resealed</v>
          </cell>
          <cell r="BO188" t="str">
            <v>RS 146</v>
          </cell>
          <cell r="BP188">
            <v>10</v>
          </cell>
          <cell r="BQ188">
            <v>6.7</v>
          </cell>
          <cell r="BR188" t="str">
            <v>R</v>
          </cell>
          <cell r="BS188" t="str">
            <v>C</v>
          </cell>
          <cell r="BT188">
            <v>0</v>
          </cell>
          <cell r="BU188" t="str">
            <v>DS</v>
          </cell>
          <cell r="BV188" t="str">
            <v/>
          </cell>
          <cell r="BW188">
            <v>1</v>
          </cell>
          <cell r="BX188">
            <v>15</v>
          </cell>
          <cell r="BY188" t="str">
            <v xml:space="preserve"> </v>
          </cell>
          <cell r="BZ188">
            <v>1</v>
          </cell>
          <cell r="CA188">
            <v>5</v>
          </cell>
          <cell r="CB188">
            <v>1.077</v>
          </cell>
          <cell r="CC188">
            <v>3.5</v>
          </cell>
          <cell r="CD188">
            <v>0</v>
          </cell>
          <cell r="CE188">
            <v>0</v>
          </cell>
          <cell r="CF188">
            <v>0</v>
          </cell>
          <cell r="CG188">
            <v>0</v>
          </cell>
          <cell r="CH188">
            <v>0</v>
          </cell>
          <cell r="CI188">
            <v>30</v>
          </cell>
          <cell r="CJ188">
            <v>8.9552238805970144E-2</v>
          </cell>
          <cell r="CK188">
            <v>8.9552238805970144E-2</v>
          </cell>
          <cell r="CL188">
            <v>0</v>
          </cell>
          <cell r="CM188">
            <v>3.4718714121699197E-2</v>
          </cell>
          <cell r="CN188">
            <v>3.4718714121699197E-2</v>
          </cell>
          <cell r="CO188">
            <v>0</v>
          </cell>
          <cell r="CP188">
            <v>0</v>
          </cell>
          <cell r="CQ188">
            <v>3.5347187141216994</v>
          </cell>
          <cell r="CR188">
            <v>0</v>
          </cell>
          <cell r="CS188">
            <v>1</v>
          </cell>
          <cell r="CT188">
            <v>0</v>
          </cell>
          <cell r="CU188">
            <v>0</v>
          </cell>
          <cell r="CV188">
            <v>13</v>
          </cell>
          <cell r="CW188">
            <v>13</v>
          </cell>
          <cell r="CX188" t="str">
            <v xml:space="preserve"> </v>
          </cell>
          <cell r="CY188">
            <v>2</v>
          </cell>
          <cell r="CZ188">
            <v>2</v>
          </cell>
          <cell r="DA188">
            <v>2</v>
          </cell>
          <cell r="DB188">
            <v>780</v>
          </cell>
          <cell r="DC188">
            <v>390</v>
          </cell>
          <cell r="DD188">
            <v>211</v>
          </cell>
          <cell r="DE188">
            <v>39</v>
          </cell>
          <cell r="DF188">
            <v>114</v>
          </cell>
          <cell r="DG188">
            <v>12</v>
          </cell>
          <cell r="DH188">
            <v>8</v>
          </cell>
          <cell r="DI188">
            <v>8</v>
          </cell>
        </row>
        <row r="189">
          <cell r="A189" t="str">
            <v>RS 147</v>
          </cell>
          <cell r="B189">
            <v>147</v>
          </cell>
          <cell r="C189" t="str">
            <v>N</v>
          </cell>
          <cell r="D189" t="str">
            <v>U</v>
          </cell>
          <cell r="E189" t="str">
            <v>Roundabout (Kamuzu Ave.) - Mzirawaingwe</v>
          </cell>
          <cell r="F189" t="str">
            <v>Urban</v>
          </cell>
          <cell r="G189">
            <v>26</v>
          </cell>
          <cell r="H189">
            <v>2.5</v>
          </cell>
          <cell r="I189" t="str">
            <v>R</v>
          </cell>
          <cell r="J189" t="str">
            <v>MZUZU CITY</v>
          </cell>
          <cell r="K189" t="str">
            <v>C</v>
          </cell>
          <cell r="L189" t="str">
            <v xml:space="preserve">Length changed </v>
          </cell>
          <cell r="W189">
            <v>73</v>
          </cell>
          <cell r="X189" t="str">
            <v>DS</v>
          </cell>
          <cell r="Y189">
            <v>150</v>
          </cell>
          <cell r="Z189" t="str">
            <v>GR</v>
          </cell>
          <cell r="AA189">
            <v>100</v>
          </cell>
          <cell r="AB189" t="str">
            <v>GR</v>
          </cell>
          <cell r="AC189">
            <v>5</v>
          </cell>
          <cell r="AD189" t="str">
            <v>AM</v>
          </cell>
          <cell r="AE189">
            <v>0</v>
          </cell>
          <cell r="AF189">
            <v>0</v>
          </cell>
          <cell r="AG189">
            <v>0</v>
          </cell>
          <cell r="AH189">
            <v>0</v>
          </cell>
          <cell r="AI189">
            <v>0</v>
          </cell>
          <cell r="AJ189">
            <v>0</v>
          </cell>
          <cell r="AK189">
            <v>0</v>
          </cell>
          <cell r="AL189">
            <v>0</v>
          </cell>
          <cell r="AM189">
            <v>1</v>
          </cell>
          <cell r="AN189" t="str">
            <v>never resealed</v>
          </cell>
          <cell r="BO189" t="str">
            <v>RS 147</v>
          </cell>
          <cell r="BP189">
            <v>2.5</v>
          </cell>
          <cell r="BQ189">
            <v>6.7</v>
          </cell>
          <cell r="BR189" t="str">
            <v>R</v>
          </cell>
          <cell r="BS189" t="str">
            <v>C</v>
          </cell>
          <cell r="BT189">
            <v>0</v>
          </cell>
          <cell r="BU189" t="str">
            <v>DS</v>
          </cell>
          <cell r="BV189" t="str">
            <v/>
          </cell>
          <cell r="BW189">
            <v>1</v>
          </cell>
          <cell r="BX189">
            <v>15</v>
          </cell>
          <cell r="BY189" t="str">
            <v xml:space="preserve"> </v>
          </cell>
          <cell r="BZ189">
            <v>1</v>
          </cell>
          <cell r="CA189">
            <v>5</v>
          </cell>
          <cell r="CB189">
            <v>1.077</v>
          </cell>
          <cell r="CC189">
            <v>3.6</v>
          </cell>
          <cell r="CD189">
            <v>90</v>
          </cell>
          <cell r="CE189">
            <v>72</v>
          </cell>
          <cell r="CF189">
            <v>57</v>
          </cell>
          <cell r="CG189">
            <v>33</v>
          </cell>
          <cell r="CH189">
            <v>15</v>
          </cell>
          <cell r="CI189">
            <v>0.4</v>
          </cell>
          <cell r="CJ189">
            <v>1.1940298507462689E-3</v>
          </cell>
          <cell r="CK189">
            <v>10</v>
          </cell>
          <cell r="CL189">
            <v>57</v>
          </cell>
          <cell r="CM189">
            <v>0.47752789896670489</v>
          </cell>
          <cell r="CN189">
            <v>0.47752789896670489</v>
          </cell>
          <cell r="CO189">
            <v>0</v>
          </cell>
          <cell r="CP189">
            <v>0</v>
          </cell>
          <cell r="CQ189">
            <v>4.0775278989667054</v>
          </cell>
          <cell r="CR189">
            <v>0</v>
          </cell>
          <cell r="CS189">
            <v>1</v>
          </cell>
          <cell r="CT189">
            <v>0</v>
          </cell>
          <cell r="CU189">
            <v>0</v>
          </cell>
          <cell r="CV189">
            <v>25</v>
          </cell>
          <cell r="CW189">
            <v>25</v>
          </cell>
          <cell r="CX189" t="str">
            <v xml:space="preserve"> </v>
          </cell>
          <cell r="CY189">
            <v>2.5</v>
          </cell>
          <cell r="CZ189">
            <v>2</v>
          </cell>
          <cell r="DA189">
            <v>2.5</v>
          </cell>
          <cell r="DB189">
            <v>1117</v>
          </cell>
          <cell r="DC189">
            <v>559</v>
          </cell>
          <cell r="DD189">
            <v>302</v>
          </cell>
          <cell r="DE189">
            <v>56</v>
          </cell>
          <cell r="DF189">
            <v>162</v>
          </cell>
          <cell r="DG189">
            <v>17</v>
          </cell>
          <cell r="DH189">
            <v>12</v>
          </cell>
          <cell r="DI189">
            <v>12</v>
          </cell>
        </row>
        <row r="190">
          <cell r="A190" t="str">
            <v>RS 849</v>
          </cell>
          <cell r="B190" t="str">
            <v>n.a.</v>
          </cell>
          <cell r="C190" t="str">
            <v>N</v>
          </cell>
          <cell r="D190" t="str">
            <v>U</v>
          </cell>
          <cell r="E190" t="str">
            <v>Viphya Drive (Kamuzu Ave. to Mazuzu Hotel)</v>
          </cell>
          <cell r="F190" t="str">
            <v>Urban</v>
          </cell>
          <cell r="G190">
            <v>27</v>
          </cell>
          <cell r="H190">
            <v>0.5</v>
          </cell>
          <cell r="I190">
            <v>0</v>
          </cell>
          <cell r="J190" t="str">
            <v>MZUZU CITY</v>
          </cell>
          <cell r="K190" t="str">
            <v>C</v>
          </cell>
          <cell r="L190" t="str">
            <v>New section part of origional RS 148</v>
          </cell>
          <cell r="W190">
            <v>73</v>
          </cell>
          <cell r="X190" t="str">
            <v>DS</v>
          </cell>
          <cell r="Y190">
            <v>150</v>
          </cell>
          <cell r="Z190" t="str">
            <v>GR</v>
          </cell>
          <cell r="AA190">
            <v>100</v>
          </cell>
          <cell r="AB190" t="str">
            <v>GR</v>
          </cell>
          <cell r="AC190">
            <v>5</v>
          </cell>
          <cell r="AD190" t="str">
            <v>AM</v>
          </cell>
          <cell r="AE190">
            <v>0</v>
          </cell>
          <cell r="AF190">
            <v>0</v>
          </cell>
          <cell r="AG190">
            <v>0</v>
          </cell>
          <cell r="AH190">
            <v>0</v>
          </cell>
          <cell r="AI190">
            <v>0</v>
          </cell>
          <cell r="AJ190">
            <v>0</v>
          </cell>
          <cell r="AK190">
            <v>0</v>
          </cell>
          <cell r="AL190">
            <v>0</v>
          </cell>
          <cell r="AM190">
            <v>1</v>
          </cell>
          <cell r="AN190" t="str">
            <v>never resealed</v>
          </cell>
          <cell r="BO190" t="str">
            <v>RS 849</v>
          </cell>
          <cell r="BP190">
            <v>0.5</v>
          </cell>
          <cell r="BQ190">
            <v>4</v>
          </cell>
          <cell r="BR190" t="str">
            <v>R</v>
          </cell>
          <cell r="BS190" t="str">
            <v>C</v>
          </cell>
          <cell r="BT190">
            <v>0</v>
          </cell>
          <cell r="BU190" t="str">
            <v>DS</v>
          </cell>
          <cell r="BV190" t="str">
            <v/>
          </cell>
          <cell r="BW190">
            <v>1</v>
          </cell>
          <cell r="BX190">
            <v>15</v>
          </cell>
          <cell r="BY190" t="str">
            <v xml:space="preserve"> </v>
          </cell>
          <cell r="BZ190">
            <v>1</v>
          </cell>
          <cell r="CA190">
            <v>5</v>
          </cell>
          <cell r="CB190">
            <v>1.077</v>
          </cell>
          <cell r="CC190">
            <v>3.7</v>
          </cell>
          <cell r="CD190">
            <v>70</v>
          </cell>
          <cell r="CE190">
            <v>45</v>
          </cell>
          <cell r="CF190">
            <v>30</v>
          </cell>
          <cell r="CG190">
            <v>40</v>
          </cell>
          <cell r="CH190">
            <v>15</v>
          </cell>
          <cell r="CI190">
            <v>8</v>
          </cell>
          <cell r="CJ190">
            <v>0.04</v>
          </cell>
          <cell r="CK190">
            <v>10</v>
          </cell>
          <cell r="CL190">
            <v>30</v>
          </cell>
          <cell r="CM190">
            <v>0.31356923076923071</v>
          </cell>
          <cell r="CN190">
            <v>0.31356923076923071</v>
          </cell>
          <cell r="CO190">
            <v>0</v>
          </cell>
          <cell r="CP190">
            <v>0</v>
          </cell>
          <cell r="CQ190">
            <v>4.0135692307692308</v>
          </cell>
          <cell r="CR190">
            <v>0</v>
          </cell>
          <cell r="CS190">
            <v>1</v>
          </cell>
          <cell r="CT190">
            <v>0</v>
          </cell>
          <cell r="CU190">
            <v>0</v>
          </cell>
          <cell r="CV190">
            <v>25</v>
          </cell>
          <cell r="CW190">
            <v>25</v>
          </cell>
          <cell r="CX190" t="str">
            <v xml:space="preserve"> </v>
          </cell>
          <cell r="CY190">
            <v>1</v>
          </cell>
          <cell r="CZ190">
            <v>1</v>
          </cell>
          <cell r="DA190">
            <v>3</v>
          </cell>
          <cell r="DB190">
            <v>184</v>
          </cell>
          <cell r="DC190">
            <v>92</v>
          </cell>
          <cell r="DD190">
            <v>50</v>
          </cell>
          <cell r="DE190">
            <v>10</v>
          </cell>
          <cell r="DF190">
            <v>27</v>
          </cell>
          <cell r="DG190">
            <v>3</v>
          </cell>
          <cell r="DH190">
            <v>2</v>
          </cell>
          <cell r="DI190">
            <v>2</v>
          </cell>
        </row>
        <row r="191">
          <cell r="A191" t="str">
            <v>RS 149</v>
          </cell>
          <cell r="B191">
            <v>149</v>
          </cell>
          <cell r="C191" t="str">
            <v>N</v>
          </cell>
          <cell r="D191" t="str">
            <v>U</v>
          </cell>
          <cell r="E191" t="str">
            <v>Airport Road (Mzuzu)</v>
          </cell>
          <cell r="F191" t="str">
            <v>Urban</v>
          </cell>
          <cell r="G191">
            <v>28</v>
          </cell>
          <cell r="H191">
            <v>3</v>
          </cell>
          <cell r="I191" t="str">
            <v>R</v>
          </cell>
          <cell r="J191" t="str">
            <v>MZUZU CITY</v>
          </cell>
          <cell r="K191" t="str">
            <v>C</v>
          </cell>
          <cell r="L191">
            <v>0</v>
          </cell>
          <cell r="W191">
            <v>73</v>
          </cell>
          <cell r="X191" t="str">
            <v>DS</v>
          </cell>
          <cell r="Y191">
            <v>150</v>
          </cell>
          <cell r="Z191" t="str">
            <v>GR</v>
          </cell>
          <cell r="AA191">
            <v>100</v>
          </cell>
          <cell r="AB191" t="str">
            <v>GR</v>
          </cell>
          <cell r="AC191">
            <v>5</v>
          </cell>
          <cell r="AD191" t="str">
            <v>AM</v>
          </cell>
          <cell r="AE191">
            <v>0</v>
          </cell>
          <cell r="AF191">
            <v>0</v>
          </cell>
          <cell r="AG191">
            <v>0</v>
          </cell>
          <cell r="AH191">
            <v>0</v>
          </cell>
          <cell r="AI191">
            <v>0</v>
          </cell>
          <cell r="AJ191">
            <v>0</v>
          </cell>
          <cell r="AK191">
            <v>0</v>
          </cell>
          <cell r="AL191">
            <v>0</v>
          </cell>
          <cell r="AM191">
            <v>1</v>
          </cell>
          <cell r="AN191" t="str">
            <v>never resealed</v>
          </cell>
          <cell r="BO191" t="str">
            <v>RS 149</v>
          </cell>
          <cell r="BP191">
            <v>3</v>
          </cell>
          <cell r="BQ191">
            <v>5.5</v>
          </cell>
          <cell r="BR191" t="str">
            <v>R</v>
          </cell>
          <cell r="BS191" t="str">
            <v>C</v>
          </cell>
          <cell r="BT191">
            <v>0</v>
          </cell>
          <cell r="BU191" t="str">
            <v>DS</v>
          </cell>
          <cell r="BV191" t="str">
            <v/>
          </cell>
          <cell r="BW191">
            <v>1</v>
          </cell>
          <cell r="BX191">
            <v>15</v>
          </cell>
          <cell r="BY191" t="str">
            <v xml:space="preserve"> </v>
          </cell>
          <cell r="BZ191">
            <v>1</v>
          </cell>
          <cell r="CA191">
            <v>5</v>
          </cell>
          <cell r="CB191">
            <v>1.077</v>
          </cell>
          <cell r="CC191">
            <v>3.5</v>
          </cell>
          <cell r="CD191">
            <v>0</v>
          </cell>
          <cell r="CE191">
            <v>0</v>
          </cell>
          <cell r="CF191">
            <v>0</v>
          </cell>
          <cell r="CG191">
            <v>0</v>
          </cell>
          <cell r="CH191">
            <v>0</v>
          </cell>
          <cell r="CI191">
            <v>30</v>
          </cell>
          <cell r="CJ191">
            <v>0.1090909090909091</v>
          </cell>
          <cell r="CK191">
            <v>0.1090909090909091</v>
          </cell>
          <cell r="CL191">
            <v>0</v>
          </cell>
          <cell r="CM191">
            <v>4.2293706293706296E-2</v>
          </cell>
          <cell r="CN191">
            <v>4.2293706293706296E-2</v>
          </cell>
          <cell r="CO191">
            <v>0</v>
          </cell>
          <cell r="CP191">
            <v>0</v>
          </cell>
          <cell r="CQ191">
            <v>3.5422937062937061</v>
          </cell>
          <cell r="CR191">
            <v>0</v>
          </cell>
          <cell r="CS191">
            <v>2</v>
          </cell>
          <cell r="CT191">
            <v>5</v>
          </cell>
          <cell r="CU191">
            <v>2</v>
          </cell>
          <cell r="CV191">
            <v>25</v>
          </cell>
          <cell r="CW191">
            <v>25</v>
          </cell>
          <cell r="CX191" t="str">
            <v xml:space="preserve"> </v>
          </cell>
          <cell r="CY191">
            <v>1</v>
          </cell>
          <cell r="CZ191">
            <v>2</v>
          </cell>
          <cell r="DA191">
            <v>2</v>
          </cell>
          <cell r="DB191">
            <v>300</v>
          </cell>
          <cell r="DC191">
            <v>150</v>
          </cell>
          <cell r="DD191">
            <v>81</v>
          </cell>
          <cell r="DE191">
            <v>15</v>
          </cell>
          <cell r="DF191">
            <v>44</v>
          </cell>
          <cell r="DG191">
            <v>5</v>
          </cell>
          <cell r="DH191">
            <v>3</v>
          </cell>
          <cell r="DI191">
            <v>3</v>
          </cell>
        </row>
        <row r="192">
          <cell r="A192" t="str">
            <v>RS 151</v>
          </cell>
          <cell r="B192">
            <v>151</v>
          </cell>
          <cell r="C192" t="str">
            <v>N</v>
          </cell>
          <cell r="D192" t="str">
            <v>U</v>
          </cell>
          <cell r="E192" t="str">
            <v>Marine-Works</v>
          </cell>
          <cell r="F192" t="str">
            <v>Urban</v>
          </cell>
          <cell r="G192">
            <v>29</v>
          </cell>
          <cell r="H192">
            <v>2</v>
          </cell>
          <cell r="I192" t="str">
            <v>F</v>
          </cell>
          <cell r="J192" t="str">
            <v>KARONGA TOWN</v>
          </cell>
          <cell r="K192" t="str">
            <v>C</v>
          </cell>
          <cell r="L192">
            <v>0</v>
          </cell>
          <cell r="W192">
            <v>73</v>
          </cell>
          <cell r="X192" t="str">
            <v>ST</v>
          </cell>
          <cell r="Y192">
            <v>150</v>
          </cell>
          <cell r="Z192" t="str">
            <v>GR</v>
          </cell>
          <cell r="AA192">
            <v>100</v>
          </cell>
          <cell r="AB192" t="str">
            <v>GR</v>
          </cell>
          <cell r="AC192">
            <v>5</v>
          </cell>
          <cell r="AD192" t="str">
            <v>JW</v>
          </cell>
          <cell r="AE192">
            <v>0</v>
          </cell>
          <cell r="AF192">
            <v>0</v>
          </cell>
          <cell r="AG192">
            <v>0</v>
          </cell>
          <cell r="AH192">
            <v>0</v>
          </cell>
          <cell r="AI192">
            <v>0</v>
          </cell>
          <cell r="AJ192">
            <v>0</v>
          </cell>
          <cell r="AK192">
            <v>0</v>
          </cell>
          <cell r="AL192">
            <v>0</v>
          </cell>
          <cell r="AM192">
            <v>1</v>
          </cell>
          <cell r="AN192" t="str">
            <v>never resealed</v>
          </cell>
          <cell r="BO192" t="str">
            <v>RS 151</v>
          </cell>
          <cell r="BP192">
            <v>2</v>
          </cell>
          <cell r="BQ192" t="str">
            <v>n.a.</v>
          </cell>
          <cell r="BR192" t="str">
            <v>F</v>
          </cell>
          <cell r="BS192" t="str">
            <v>X</v>
          </cell>
          <cell r="BT192">
            <v>90</v>
          </cell>
          <cell r="BU192" t="str">
            <v>ST</v>
          </cell>
          <cell r="BV192" t="str">
            <v/>
          </cell>
          <cell r="BW192">
            <v>1</v>
          </cell>
          <cell r="BX192">
            <v>10</v>
          </cell>
          <cell r="BY192" t="str">
            <v xml:space="preserve"> </v>
          </cell>
          <cell r="BZ192">
            <v>1</v>
          </cell>
          <cell r="CA192">
            <v>5</v>
          </cell>
          <cell r="CB192">
            <v>0.90800000000000003</v>
          </cell>
          <cell r="CC192" t="str">
            <v>bitumen surface removed</v>
          </cell>
          <cell r="CD192">
            <v>0</v>
          </cell>
          <cell r="CE192">
            <v>0</v>
          </cell>
          <cell r="CF192">
            <v>0</v>
          </cell>
          <cell r="CG192">
            <v>0</v>
          </cell>
          <cell r="CH192">
            <v>0</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t="str">
            <v>n.a</v>
          </cell>
          <cell r="CW192" t="str">
            <v>n.a.</v>
          </cell>
          <cell r="CX192">
            <v>0</v>
          </cell>
          <cell r="CY192" t="str">
            <v>n.a.</v>
          </cell>
          <cell r="CZ192" t="str">
            <v>n.a.</v>
          </cell>
          <cell r="DA192">
            <v>1</v>
          </cell>
          <cell r="DB192">
            <v>171</v>
          </cell>
          <cell r="DC192">
            <v>86</v>
          </cell>
          <cell r="DD192">
            <v>47</v>
          </cell>
          <cell r="DE192">
            <v>9</v>
          </cell>
          <cell r="DF192">
            <v>25</v>
          </cell>
          <cell r="DG192">
            <v>3</v>
          </cell>
          <cell r="DH192">
            <v>2</v>
          </cell>
          <cell r="DI192">
            <v>2</v>
          </cell>
        </row>
        <row r="193">
          <cell r="A193" t="str">
            <v>RS 152</v>
          </cell>
          <cell r="B193">
            <v>152</v>
          </cell>
          <cell r="C193" t="str">
            <v>N</v>
          </cell>
          <cell r="D193" t="str">
            <v>U</v>
          </cell>
          <cell r="E193" t="str">
            <v>D.C. Office - Old Market - Hall - Mufwa</v>
          </cell>
          <cell r="F193" t="str">
            <v>Urban</v>
          </cell>
          <cell r="G193">
            <v>30</v>
          </cell>
          <cell r="H193">
            <v>3</v>
          </cell>
          <cell r="I193" t="str">
            <v>F</v>
          </cell>
          <cell r="J193" t="str">
            <v>KARONGA TOWN</v>
          </cell>
          <cell r="K193" t="str">
            <v>C</v>
          </cell>
          <cell r="L193">
            <v>0</v>
          </cell>
          <cell r="W193">
            <v>75</v>
          </cell>
          <cell r="X193" t="str">
            <v>DS</v>
          </cell>
          <cell r="Y193">
            <v>150</v>
          </cell>
          <cell r="Z193" t="str">
            <v>GR</v>
          </cell>
          <cell r="AA193">
            <v>100</v>
          </cell>
          <cell r="AB193" t="str">
            <v>GR</v>
          </cell>
          <cell r="AC193">
            <v>5</v>
          </cell>
          <cell r="AD193" t="str">
            <v>AM</v>
          </cell>
          <cell r="AE193">
            <v>98</v>
          </cell>
          <cell r="AF193" t="str">
            <v>RC</v>
          </cell>
          <cell r="AG193" t="str">
            <v>ST</v>
          </cell>
          <cell r="AH193">
            <v>10</v>
          </cell>
          <cell r="AI193">
            <v>0</v>
          </cell>
          <cell r="AJ193">
            <v>0</v>
          </cell>
          <cell r="AK193">
            <v>0</v>
          </cell>
          <cell r="AL193">
            <v>0</v>
          </cell>
          <cell r="AM193">
            <v>1</v>
          </cell>
          <cell r="AN193">
            <v>0</v>
          </cell>
          <cell r="BO193" t="str">
            <v>RS 152</v>
          </cell>
          <cell r="BP193">
            <v>3</v>
          </cell>
          <cell r="BQ193" t="str">
            <v>n.a.</v>
          </cell>
          <cell r="BR193" t="str">
            <v>F</v>
          </cell>
          <cell r="BS193" t="str">
            <v>C</v>
          </cell>
          <cell r="BT193">
            <v>0</v>
          </cell>
          <cell r="BU193" t="str">
            <v>ST</v>
          </cell>
          <cell r="BV193" t="str">
            <v/>
          </cell>
          <cell r="BW193">
            <v>1</v>
          </cell>
          <cell r="BX193">
            <v>10</v>
          </cell>
          <cell r="BY193" t="str">
            <v xml:space="preserve"> </v>
          </cell>
          <cell r="BZ193">
            <v>1</v>
          </cell>
          <cell r="CA193">
            <v>5</v>
          </cell>
          <cell r="CB193">
            <v>1.254</v>
          </cell>
          <cell r="CC193" t="str">
            <v>being reconstructed 1998</v>
          </cell>
          <cell r="CD193">
            <v>0</v>
          </cell>
          <cell r="CE193">
            <v>0</v>
          </cell>
          <cell r="CF193">
            <v>0</v>
          </cell>
          <cell r="CG193">
            <v>0</v>
          </cell>
          <cell r="CH193">
            <v>0</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t="str">
            <v>n.a</v>
          </cell>
          <cell r="CW193" t="str">
            <v>n.a.</v>
          </cell>
          <cell r="CX193">
            <v>0</v>
          </cell>
          <cell r="CY193" t="str">
            <v>n.a.</v>
          </cell>
          <cell r="CZ193" t="str">
            <v>n.a.</v>
          </cell>
          <cell r="DA193">
            <v>1</v>
          </cell>
          <cell r="DB193">
            <v>294</v>
          </cell>
          <cell r="DC193">
            <v>147</v>
          </cell>
          <cell r="DD193">
            <v>80</v>
          </cell>
          <cell r="DE193">
            <v>15</v>
          </cell>
          <cell r="DF193">
            <v>43</v>
          </cell>
          <cell r="DG193">
            <v>5</v>
          </cell>
          <cell r="DH193">
            <v>3</v>
          </cell>
          <cell r="DI193">
            <v>3</v>
          </cell>
        </row>
        <row r="194">
          <cell r="A194" t="str">
            <v>RS 139</v>
          </cell>
          <cell r="B194">
            <v>139</v>
          </cell>
          <cell r="C194" t="str">
            <v>S</v>
          </cell>
          <cell r="D194" t="str">
            <v>T</v>
          </cell>
          <cell r="E194" t="str">
            <v xml:space="preserve">Balaka Loop </v>
          </cell>
          <cell r="F194" t="str">
            <v>Urban</v>
          </cell>
          <cell r="G194">
            <v>31</v>
          </cell>
          <cell r="H194">
            <v>1.5</v>
          </cell>
          <cell r="I194" t="str">
            <v>F</v>
          </cell>
          <cell r="J194" t="str">
            <v>BALAKA TOWN</v>
          </cell>
          <cell r="K194">
            <v>8</v>
          </cell>
          <cell r="L194">
            <v>0</v>
          </cell>
          <cell r="W194">
            <v>71</v>
          </cell>
          <cell r="X194" t="str">
            <v>SA</v>
          </cell>
          <cell r="Y194">
            <v>125</v>
          </cell>
          <cell r="Z194" t="str">
            <v>SB</v>
          </cell>
          <cell r="AA194">
            <v>150</v>
          </cell>
          <cell r="AB194" t="str">
            <v>GR</v>
          </cell>
          <cell r="AC194">
            <v>14</v>
          </cell>
          <cell r="AD194" t="str">
            <v>VR</v>
          </cell>
          <cell r="AE194">
            <v>98</v>
          </cell>
          <cell r="AF194" t="str">
            <v>RC</v>
          </cell>
          <cell r="AG194" t="str">
            <v>ST</v>
          </cell>
          <cell r="AH194">
            <v>10</v>
          </cell>
          <cell r="AI194">
            <v>0</v>
          </cell>
          <cell r="AJ194">
            <v>0</v>
          </cell>
          <cell r="AK194">
            <v>0</v>
          </cell>
          <cell r="AL194">
            <v>0</v>
          </cell>
          <cell r="AM194">
            <v>1</v>
          </cell>
          <cell r="AN194">
            <v>0</v>
          </cell>
          <cell r="BO194" t="str">
            <v>RS 139</v>
          </cell>
          <cell r="BP194">
            <v>1.5</v>
          </cell>
          <cell r="BQ194" t="str">
            <v>n.a.</v>
          </cell>
          <cell r="BR194" t="str">
            <v>F</v>
          </cell>
          <cell r="BS194" t="str">
            <v>C</v>
          </cell>
          <cell r="BT194">
            <v>0</v>
          </cell>
          <cell r="BU194" t="str">
            <v>ST</v>
          </cell>
          <cell r="BV194" t="str">
            <v/>
          </cell>
          <cell r="BW194">
            <v>1</v>
          </cell>
          <cell r="BX194">
            <v>10</v>
          </cell>
          <cell r="BY194" t="str">
            <v xml:space="preserve"> </v>
          </cell>
          <cell r="BZ194">
            <v>1</v>
          </cell>
          <cell r="CA194">
            <v>14</v>
          </cell>
          <cell r="CB194">
            <v>1.6850000000000001</v>
          </cell>
          <cell r="CC194" t="str">
            <v>being reconstructed 1998</v>
          </cell>
          <cell r="CD194">
            <v>0</v>
          </cell>
          <cell r="CE194">
            <v>0</v>
          </cell>
          <cell r="CF194">
            <v>0</v>
          </cell>
          <cell r="CG194">
            <v>0</v>
          </cell>
          <cell r="CH194">
            <v>0</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t="str">
            <v>n.a</v>
          </cell>
          <cell r="CW194" t="str">
            <v>n.a.</v>
          </cell>
          <cell r="CX194">
            <v>0</v>
          </cell>
          <cell r="CY194" t="str">
            <v>n.a.</v>
          </cell>
          <cell r="CZ194" t="str">
            <v>n.a.</v>
          </cell>
          <cell r="DA194">
            <v>1</v>
          </cell>
          <cell r="DB194">
            <v>600</v>
          </cell>
          <cell r="DC194">
            <v>282</v>
          </cell>
          <cell r="DD194">
            <v>156</v>
          </cell>
          <cell r="DE194">
            <v>45</v>
          </cell>
          <cell r="DF194">
            <v>69</v>
          </cell>
          <cell r="DG194">
            <v>12</v>
          </cell>
          <cell r="DH194">
            <v>6</v>
          </cell>
          <cell r="DI194">
            <v>30</v>
          </cell>
        </row>
        <row r="195">
          <cell r="A195" t="str">
            <v>RS 160</v>
          </cell>
          <cell r="B195">
            <v>160</v>
          </cell>
          <cell r="C195" t="str">
            <v>C</v>
          </cell>
          <cell r="D195" t="str">
            <v>U</v>
          </cell>
          <cell r="E195" t="str">
            <v>Dedza Loop (M1 to Dedza)</v>
          </cell>
          <cell r="F195" t="str">
            <v>Urban</v>
          </cell>
          <cell r="G195">
            <v>32</v>
          </cell>
          <cell r="H195">
            <v>5.4</v>
          </cell>
          <cell r="I195" t="str">
            <v>R</v>
          </cell>
          <cell r="J195" t="str">
            <v>DEDZA TOWN</v>
          </cell>
          <cell r="K195">
            <v>7</v>
          </cell>
          <cell r="L195">
            <v>0</v>
          </cell>
          <cell r="W195">
            <v>78</v>
          </cell>
          <cell r="X195" t="str">
            <v>SA</v>
          </cell>
          <cell r="Y195">
            <v>125</v>
          </cell>
          <cell r="Z195" t="str">
            <v>SB</v>
          </cell>
          <cell r="AA195">
            <v>150</v>
          </cell>
          <cell r="AB195" t="str">
            <v>GR</v>
          </cell>
          <cell r="AC195">
            <v>4</v>
          </cell>
          <cell r="AD195" t="str">
            <v>VR</v>
          </cell>
          <cell r="AE195">
            <v>0</v>
          </cell>
          <cell r="AF195">
            <v>0</v>
          </cell>
          <cell r="AG195">
            <v>0</v>
          </cell>
          <cell r="AH195">
            <v>0</v>
          </cell>
          <cell r="AI195">
            <v>0</v>
          </cell>
          <cell r="AJ195">
            <v>0</v>
          </cell>
          <cell r="AK195">
            <v>0</v>
          </cell>
          <cell r="AL195">
            <v>0</v>
          </cell>
          <cell r="AM195">
            <v>2</v>
          </cell>
          <cell r="AN195" t="str">
            <v>never resealed</v>
          </cell>
          <cell r="BO195" t="str">
            <v>RS 160</v>
          </cell>
          <cell r="BP195">
            <v>5.4</v>
          </cell>
          <cell r="BQ195">
            <v>5.5</v>
          </cell>
          <cell r="BR195" t="str">
            <v>R</v>
          </cell>
          <cell r="BS195" t="str">
            <v>C</v>
          </cell>
          <cell r="BT195">
            <v>0</v>
          </cell>
          <cell r="BU195" t="str">
            <v>SA</v>
          </cell>
          <cell r="BV195" t="str">
            <v/>
          </cell>
          <cell r="BW195">
            <v>2</v>
          </cell>
          <cell r="BX195">
            <v>10</v>
          </cell>
          <cell r="BY195" t="str">
            <v xml:space="preserve"> </v>
          </cell>
          <cell r="BZ195">
            <v>1</v>
          </cell>
          <cell r="CA195">
            <v>4</v>
          </cell>
          <cell r="CB195">
            <v>1.508</v>
          </cell>
          <cell r="CC195">
            <v>5</v>
          </cell>
          <cell r="CD195">
            <v>95</v>
          </cell>
          <cell r="CE195">
            <v>63</v>
          </cell>
          <cell r="CF195">
            <v>48</v>
          </cell>
          <cell r="CG195">
            <v>47</v>
          </cell>
          <cell r="CH195">
            <v>15</v>
          </cell>
          <cell r="CI195">
            <v>750</v>
          </cell>
          <cell r="CJ195">
            <v>2.7272727272727271</v>
          </cell>
          <cell r="CK195">
            <v>10</v>
          </cell>
          <cell r="CL195">
            <v>48</v>
          </cell>
          <cell r="CM195">
            <v>1.4476083916083917</v>
          </cell>
          <cell r="CN195">
            <v>1.4476083916083917</v>
          </cell>
          <cell r="CO195">
            <v>0</v>
          </cell>
          <cell r="CP195">
            <v>0</v>
          </cell>
          <cell r="CQ195">
            <v>6.4476083916083917</v>
          </cell>
          <cell r="CR195">
            <v>40</v>
          </cell>
          <cell r="CS195">
            <v>1</v>
          </cell>
          <cell r="CT195">
            <v>0</v>
          </cell>
          <cell r="CU195">
            <v>0</v>
          </cell>
          <cell r="CV195">
            <v>20</v>
          </cell>
          <cell r="CW195">
            <v>20</v>
          </cell>
          <cell r="CX195" t="str">
            <v xml:space="preserve"> </v>
          </cell>
          <cell r="CY195">
            <v>3</v>
          </cell>
          <cell r="CZ195">
            <v>3</v>
          </cell>
          <cell r="DA195">
            <v>2.2999999999999998</v>
          </cell>
          <cell r="DB195">
            <v>134</v>
          </cell>
          <cell r="DC195">
            <v>67</v>
          </cell>
          <cell r="DD195">
            <v>37</v>
          </cell>
          <cell r="DE195">
            <v>7</v>
          </cell>
          <cell r="DF195">
            <v>20</v>
          </cell>
          <cell r="DG195">
            <v>3</v>
          </cell>
          <cell r="DH195">
            <v>2</v>
          </cell>
          <cell r="DI195">
            <v>2</v>
          </cell>
        </row>
        <row r="196">
          <cell r="A196" t="str">
            <v>RS 611</v>
          </cell>
          <cell r="B196">
            <v>433</v>
          </cell>
          <cell r="C196" t="str">
            <v>C</v>
          </cell>
          <cell r="D196" t="str">
            <v>T</v>
          </cell>
          <cell r="E196" t="str">
            <v>Dedza - Kapesi</v>
          </cell>
          <cell r="F196" t="str">
            <v>Urban</v>
          </cell>
          <cell r="G196">
            <v>33</v>
          </cell>
          <cell r="H196">
            <v>5.4</v>
          </cell>
          <cell r="I196" t="str">
            <v>H</v>
          </cell>
          <cell r="J196" t="str">
            <v>DEDZA TOWN</v>
          </cell>
          <cell r="K196">
            <v>6</v>
          </cell>
          <cell r="L196" t="str">
            <v>Changed from T372 to Urban, to Trunk &amp; to Kepiri</v>
          </cell>
          <cell r="W196">
            <v>78</v>
          </cell>
          <cell r="X196" t="str">
            <v>SA</v>
          </cell>
          <cell r="Y196">
            <v>125</v>
          </cell>
          <cell r="Z196" t="str">
            <v>SB</v>
          </cell>
          <cell r="AA196">
            <v>150</v>
          </cell>
          <cell r="AB196" t="str">
            <v>GR</v>
          </cell>
          <cell r="AC196">
            <v>4</v>
          </cell>
          <cell r="AD196" t="str">
            <v>VR</v>
          </cell>
          <cell r="AE196">
            <v>0</v>
          </cell>
          <cell r="AF196">
            <v>0</v>
          </cell>
          <cell r="AG196">
            <v>0</v>
          </cell>
          <cell r="AH196">
            <v>0</v>
          </cell>
          <cell r="AI196">
            <v>0</v>
          </cell>
          <cell r="AJ196">
            <v>0</v>
          </cell>
          <cell r="AK196">
            <v>0</v>
          </cell>
          <cell r="AL196">
            <v>0</v>
          </cell>
          <cell r="AM196">
            <v>2</v>
          </cell>
          <cell r="AN196" t="str">
            <v>never resealed</v>
          </cell>
          <cell r="BO196" t="str">
            <v>RS 611</v>
          </cell>
          <cell r="BP196">
            <v>5.4</v>
          </cell>
          <cell r="BQ196">
            <v>5.5</v>
          </cell>
          <cell r="BR196" t="str">
            <v>R</v>
          </cell>
          <cell r="BS196" t="str">
            <v>C</v>
          </cell>
          <cell r="BT196">
            <v>0</v>
          </cell>
          <cell r="BU196" t="str">
            <v>SA</v>
          </cell>
          <cell r="BV196" t="str">
            <v/>
          </cell>
          <cell r="BW196">
            <v>2</v>
          </cell>
          <cell r="BX196">
            <v>10</v>
          </cell>
          <cell r="BY196" t="str">
            <v xml:space="preserve"> </v>
          </cell>
          <cell r="BZ196">
            <v>1</v>
          </cell>
          <cell r="CA196">
            <v>4</v>
          </cell>
          <cell r="CB196">
            <v>1.508</v>
          </cell>
          <cell r="CC196">
            <v>5</v>
          </cell>
          <cell r="CD196">
            <v>95</v>
          </cell>
          <cell r="CE196">
            <v>63</v>
          </cell>
          <cell r="CF196">
            <v>48</v>
          </cell>
          <cell r="CG196">
            <v>47</v>
          </cell>
          <cell r="CH196">
            <v>15</v>
          </cell>
          <cell r="CI196">
            <v>600</v>
          </cell>
          <cell r="CJ196">
            <v>2.1818181818181821</v>
          </cell>
          <cell r="CK196">
            <v>10</v>
          </cell>
          <cell r="CL196">
            <v>48</v>
          </cell>
          <cell r="CM196">
            <v>1.2415944055944057</v>
          </cell>
          <cell r="CN196">
            <v>1.2415944055944057</v>
          </cell>
          <cell r="CO196">
            <v>0</v>
          </cell>
          <cell r="CP196">
            <v>0</v>
          </cell>
          <cell r="CQ196">
            <v>6.2415944055944053</v>
          </cell>
          <cell r="CR196">
            <v>40</v>
          </cell>
          <cell r="CS196">
            <v>1</v>
          </cell>
          <cell r="CT196">
            <v>0</v>
          </cell>
          <cell r="CU196">
            <v>0</v>
          </cell>
          <cell r="CV196">
            <v>20</v>
          </cell>
          <cell r="CW196">
            <v>20</v>
          </cell>
          <cell r="CX196" t="str">
            <v xml:space="preserve"> </v>
          </cell>
          <cell r="CY196">
            <v>3</v>
          </cell>
          <cell r="CZ196">
            <v>3</v>
          </cell>
          <cell r="DA196">
            <v>2.2999999999999998</v>
          </cell>
          <cell r="DB196">
            <v>500</v>
          </cell>
          <cell r="DC196">
            <v>235</v>
          </cell>
          <cell r="DD196">
            <v>130</v>
          </cell>
          <cell r="DE196">
            <v>38</v>
          </cell>
          <cell r="DF196">
            <v>58</v>
          </cell>
          <cell r="DG196">
            <v>10</v>
          </cell>
          <cell r="DH196">
            <v>5</v>
          </cell>
          <cell r="DI196">
            <v>25</v>
          </cell>
        </row>
        <row r="197">
          <cell r="A197" t="str">
            <v>RS 651</v>
          </cell>
          <cell r="B197">
            <v>473</v>
          </cell>
          <cell r="C197" t="str">
            <v>C</v>
          </cell>
          <cell r="D197" t="str">
            <v>F</v>
          </cell>
          <cell r="E197" t="str">
            <v>Bayani - Zingilizi</v>
          </cell>
          <cell r="F197" t="str">
            <v>T395</v>
          </cell>
          <cell r="G197">
            <v>4</v>
          </cell>
          <cell r="H197">
            <v>8.1</v>
          </cell>
          <cell r="I197" t="str">
            <v>R</v>
          </cell>
          <cell r="J197" t="str">
            <v>NTCHEU</v>
          </cell>
          <cell r="K197">
            <v>8</v>
          </cell>
          <cell r="L197" t="str">
            <v>Changed designation from T394 to T395</v>
          </cell>
        </row>
        <row r="198">
          <cell r="A198" t="str">
            <v>Count</v>
          </cell>
          <cell r="B198">
            <v>194</v>
          </cell>
          <cell r="C198">
            <v>0</v>
          </cell>
          <cell r="D198">
            <v>0</v>
          </cell>
          <cell r="E198" t="str">
            <v>Total length</v>
          </cell>
          <cell r="F198">
            <v>2520.1000000000004</v>
          </cell>
          <cell r="G198">
            <v>0</v>
          </cell>
          <cell r="H198">
            <v>0</v>
          </cell>
          <cell r="I198" t="str">
            <v>km</v>
          </cell>
          <cell r="J198" t="str">
            <v>km</v>
          </cell>
          <cell r="K198">
            <v>8</v>
          </cell>
          <cell r="L198" t="str">
            <v>Changed designation from T394 to T395</v>
          </cell>
        </row>
      </sheetData>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2">
          <cell r="A2" t="str">
            <v>Road Section No.</v>
          </cell>
        </row>
      </sheetData>
      <sheetData sheetId="15">
        <row r="1">
          <cell r="A1" t="str">
            <v xml:space="preserve">Table A2 - Road Sections (as given in Terms of Reference) Not Used In The Study </v>
          </cell>
        </row>
      </sheetData>
      <sheetData sheetId="16">
        <row r="1">
          <cell r="A1" t="str">
            <v xml:space="preserve">Table A2 - Road Sections (as given in Terms of Reference) Not Used In The Study </v>
          </cell>
        </row>
      </sheetData>
      <sheetData sheetId="17">
        <row r="1">
          <cell r="A1" t="str">
            <v xml:space="preserve">Table A2 - Road Sections (as given in Terms of Reference) Not Used In The Study </v>
          </cell>
        </row>
      </sheetData>
      <sheetData sheetId="18">
        <row r="1">
          <cell r="A1" t="str">
            <v xml:space="preserve">Table A2 - Road Sections (as given in Terms of Reference) Not Used In The Study </v>
          </cell>
        </row>
      </sheetData>
      <sheetData sheetId="19">
        <row r="1">
          <cell r="A1">
            <v>0</v>
          </cell>
        </row>
      </sheetData>
      <sheetData sheetId="20">
        <row r="1">
          <cell r="A1" t="str">
            <v xml:space="preserve">Table A2 - Road Sections (as given in Terms of Reference) Not Used In The Study </v>
          </cell>
        </row>
      </sheetData>
      <sheetData sheetId="21">
        <row r="1">
          <cell r="A1">
            <v>0</v>
          </cell>
        </row>
      </sheetData>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sheetData sheetId="60"/>
      <sheetData sheetId="61"/>
      <sheetData sheetId="62" refreshError="1"/>
      <sheetData sheetId="63"/>
      <sheetData sheetId="64"/>
      <sheetData sheetId="65"/>
      <sheetData sheetId="66"/>
      <sheetData sheetId="67"/>
      <sheetData sheetId="68"/>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carting earth"/>
      <sheetName val="specification "/>
      <sheetName val="Dat-Road "/>
      <sheetName val="DAT-CD "/>
      <sheetName val="Lead"/>
      <sheetName val="water_cost_certificate"/>
      <sheetName val="transport"/>
      <sheetName val="RP"/>
      <sheetName val="abs"/>
      <sheetName val="seiniorage"/>
      <sheetName val="EST"/>
      <sheetName val="4v5m"/>
      <sheetName val="800mm2r"/>
      <sheetName val="1000mm3R"/>
      <sheetName val="CC"/>
      <sheetName val="Sheet1"/>
      <sheetName val="MRoad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
      <sheetName val="m1"/>
      <sheetName val="est"/>
      <sheetName val="she"/>
      <sheetName val="m4"/>
      <sheetName val="Bitumen trunk"/>
      <sheetName val="Feeder"/>
      <sheetName val="R99 etc"/>
      <sheetName val="Trunk unpaved"/>
      <sheetName val="maya"/>
      <sheetName val="abs road"/>
      <sheetName val="RMR"/>
      <sheetName val="R_Det"/>
      <sheetName val="Road data"/>
      <sheetName val="GF SB Ok "/>
      <sheetName val="Lead statement ss5"/>
      <sheetName val="r"/>
      <sheetName val="LEAD"/>
      <sheetName val="DATA_PRG"/>
      <sheetName val="leads"/>
      <sheetName val="Detail In Door Stad"/>
      <sheetName val="Specification report"/>
      <sheetName val="Bitumen_trunk"/>
      <sheetName val="R99_etc"/>
      <sheetName val="Trunk_unpaved"/>
      <sheetName val="abs_road"/>
      <sheetName val="Road_data"/>
      <sheetName val="Lead_statement_ss5"/>
      <sheetName val="Bitumen_trunk1"/>
      <sheetName val="R99_etc1"/>
      <sheetName val="Trunk_unpaved1"/>
      <sheetName val="abs_road1"/>
      <sheetName val="Road_data1"/>
      <sheetName val="Lead_statement_ss51"/>
      <sheetName val="Plant &amp;  Machinery"/>
      <sheetName val="Material"/>
      <sheetName val="Habcodes"/>
      <sheetName val="Summary- Flyovers"/>
      <sheetName val="Mp-team 1"/>
      <sheetName val="coverpage"/>
      <sheetName val="data"/>
      <sheetName val="mlead"/>
      <sheetName val="rdamdata"/>
      <sheetName val="Sheet2"/>
      <sheetName val="Levels"/>
      <sheetName val="Lead statement"/>
      <sheetName val="SSR 2010-11 Rates"/>
      <sheetName val="MRoad data"/>
      <sheetName val="Labour"/>
      <sheetName val="data existing_do not delete"/>
      <sheetName val="MTC-estimate"/>
      <sheetName val="lead-st"/>
      <sheetName val="nodes"/>
      <sheetName val="int-Dia"/>
      <sheetName val="habs-list"/>
      <sheetName val="Sheet9"/>
      <sheetName val="detls"/>
      <sheetName val="v"/>
      <sheetName val="Lead Sheet1"/>
      <sheetName val="Sheet1"/>
      <sheetName val="Aug,02"/>
      <sheetName val="Rates"/>
      <sheetName val="Cover"/>
      <sheetName val="MRATES"/>
      <sheetName val="Class IV Qtr. Ele"/>
      <sheetName val="Bill-12"/>
      <sheetName val="Data_Base"/>
      <sheetName val="_5wgdhabfinal00_01"/>
      <sheetName val="bricks"/>
      <sheetName val="HDPE"/>
      <sheetName val="DI"/>
      <sheetName val="pvc"/>
      <sheetName val="hdpe_basic"/>
      <sheetName val="pvc_basic"/>
      <sheetName val="Lead (2)"/>
      <sheetName val="Spicification Report "/>
      <sheetName val="stone"/>
      <sheetName val="Gen Abs"/>
      <sheetName val="other rates"/>
      <sheetName val="Data-Road "/>
      <sheetName val="Hire"/>
      <sheetName val="boredetails"/>
      <sheetName val="Abs"/>
      <sheetName val="MS D&amp;W"/>
      <sheetName val="Datas-17"/>
      <sheetName val="Work_sheet"/>
      <sheetName val="SC-1"/>
      <sheetName val="General"/>
      <sheetName val="SUMP1420KL@HW"/>
      <sheetName val="AV-BWSC&amp;MS"/>
      <sheetName val="AV_AC"/>
      <sheetName val="di_Gate_AC"/>
      <sheetName val="Digate-BWSCP-MS"/>
      <sheetName val="DI_gate_di"/>
      <sheetName val="Works - Quote Sheet"/>
      <sheetName val="#REF"/>
      <sheetName val="Usage"/>
      <sheetName val="Common "/>
      <sheetName val="bom"/>
      <sheetName val="hdpe weights"/>
      <sheetName val="PVC weights"/>
      <sheetName val="index"/>
      <sheetName val="final abstract"/>
      <sheetName val="water-hammar-strenght"/>
    </sheetNames>
    <sheetDataSet>
      <sheetData sheetId="0" refreshError="1">
        <row r="2">
          <cell r="A2" t="str">
            <v>Name of work: BT to road from Chennavaram to Mallavaram (via) Vutukuru.</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efreshError="1">
        <row r="5">
          <cell r="O5">
            <v>96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sr common"/>
      <sheetName val="Sheet4"/>
      <sheetName val="leads"/>
      <sheetName val="Sheet11"/>
      <sheetName val="PL"/>
      <sheetName val="Sheet10"/>
      <sheetName val="master lead"/>
      <sheetName val="Sheet5"/>
      <sheetName val="conveyance common"/>
      <sheetName val="Sheet6"/>
      <sheetName val="handling common"/>
      <sheetName val="labour charges 2005-06"/>
      <sheetName val="Sheet2"/>
      <sheetName val="Sheet7"/>
      <sheetName val="data existing_do not delete"/>
      <sheetName val="Sheet8"/>
      <sheetName val="background data"/>
      <sheetName val="Rotary bore well source"/>
      <sheetName val="Sheet9"/>
      <sheetName val="ohsr verticals 20 9.55 "/>
      <sheetName val="verticals jointing 20kl 9.55"/>
      <sheetName val="lead 20kl ohsr"/>
      <sheetName val="data 20kl ohsr"/>
      <sheetName val="vc 150mm 20kl ohsr"/>
      <sheetName val="20kl ohsr item wise"/>
      <sheetName val="master data"/>
      <sheetName val="lpm inlet relation"/>
      <sheetName val="ohsr litre rate estimate"/>
      <sheetName val="ohsr vertical specials data"/>
      <sheetName val="ohsr verticals jointing"/>
      <sheetName val="ohsr litre rate data"/>
      <sheetName val="lead vc ohsr"/>
      <sheetName val="data vc ohsr"/>
      <sheetName val="vc ohsr"/>
      <sheetName val="lead vc pipe line"/>
      <sheetName val="data vc pipe line"/>
      <sheetName val="vc 150 pipe line estimate"/>
      <sheetName val="pipe line sub estimate"/>
      <sheetName val="pvc pipe line data"/>
      <sheetName val="std flange dimensions"/>
      <sheetName val="lead_pipe lines"/>
      <sheetName val="pvc pipes rates dgs d formula"/>
      <sheetName val="general abstract"/>
      <sheetName val="cover page"/>
      <sheetName val="pvc pipe details"/>
      <sheetName val="hydraulic designs"/>
      <sheetName val="Filter point"/>
      <sheetName val="pedestal "/>
      <sheetName val="pumpset submersible"/>
      <sheetName val="Sheet1"/>
      <sheetName val="c"/>
      <sheetName val="co"/>
      <sheetName val="con"/>
      <sheetName val="common conveyance"/>
      <sheetName val="ssr "/>
      <sheetName val="Hleads"/>
      <sheetName val="Haleads"/>
      <sheetName val="Hableads"/>
      <sheetName val="Hab leads"/>
      <sheetName val="lead"/>
      <sheetName val="data existing_do not delet"/>
      <sheetName val="data existing_do not dele"/>
      <sheetName val="data existing_do not del"/>
      <sheetName val="data existing_do not de"/>
      <sheetName val="data existing_do not d"/>
      <sheetName val="data existing_do not "/>
      <sheetName val="data existing_do not"/>
      <sheetName val="data existing_do no"/>
      <sheetName val="data existing_do n"/>
      <sheetName val="data existing_do "/>
      <sheetName val="data existing_do"/>
      <sheetName val="data existing_d"/>
      <sheetName val="data existing_"/>
      <sheetName val="data existing"/>
      <sheetName val="data existin"/>
      <sheetName val="data existi"/>
      <sheetName val="data exist"/>
      <sheetName val="data exis"/>
      <sheetName val="data exi"/>
      <sheetName val="data ex"/>
      <sheetName val="data e"/>
      <sheetName val="data "/>
      <sheetName val="data"/>
      <sheetName val="data1"/>
      <sheetName val="ata1"/>
      <sheetName val="dat"/>
      <sheetName val="da"/>
      <sheetName val="d"/>
      <sheetName val=""/>
      <sheetName val="master lead1"/>
      <sheetName val="master ead1"/>
      <sheetName val="maste Lead1"/>
      <sheetName val="mast Lead1"/>
      <sheetName val="mas Lead1"/>
      <sheetName val="ma Lead1"/>
      <sheetName val="m Lead1"/>
      <sheetName val=" Lead1"/>
      <sheetName val="maste lead"/>
      <sheetName val="mast lead"/>
      <sheetName val="mas lead"/>
      <sheetName val="ma lead"/>
      <sheetName val="m lead"/>
      <sheetName val=" lead"/>
      <sheetName val="cover pag"/>
      <sheetName val="cover pa"/>
      <sheetName val="cover p"/>
      <sheetName val="cover "/>
      <sheetName val="cover"/>
      <sheetName val="cove"/>
      <sheetName val="cov"/>
      <sheetName val="master leadO"/>
      <sheetName val="master lead-O"/>
      <sheetName val="maste Lead-O"/>
      <sheetName val="mast Lead-O"/>
      <sheetName val="mas Lead-O"/>
      <sheetName val="ma Lead-O"/>
      <sheetName val="m Lead-O"/>
      <sheetName val=" Lead-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
          <cell r="D2" t="str">
            <v>cc(1:2:4)</v>
          </cell>
          <cell r="I2" t="str">
            <v>Clayey &amp; Loamy soils</v>
          </cell>
        </row>
        <row r="3">
          <cell r="D3" t="str">
            <v>cc(1:3:6)</v>
          </cell>
          <cell r="I3" t="str">
            <v>Hard Gravelly soils</v>
          </cell>
        </row>
        <row r="4">
          <cell r="D4" t="str">
            <v>cc(1:4:8)</v>
          </cell>
          <cell r="I4" t="str">
            <v>Mixture of Gravel &amp; Soft disintegrated rocky soils</v>
          </cell>
        </row>
        <row r="5">
          <cell r="D5" t="str">
            <v>cc(1:5:10)</v>
          </cell>
          <cell r="I5" t="str">
            <v>Soft disintegrated soils removed by pick axes and crow bars</v>
          </cell>
        </row>
        <row r="6">
          <cell r="D6" t="str">
            <v>cc(1:5:8)</v>
          </cell>
          <cell r="I6" t="str">
            <v>Stone matrix soils</v>
          </cell>
        </row>
        <row r="7">
          <cell r="D7" t="str">
            <v>cc(1:6:10)</v>
          </cell>
          <cell r="I7" t="str">
            <v>Hard disintegrated soils removed by pick axes and crow bars</v>
          </cell>
        </row>
        <row r="8">
          <cell r="I8" t="str">
            <v>Hard disintegrated rock requiring partial blasting</v>
          </cell>
        </row>
        <row r="9">
          <cell r="I9" t="str">
            <v>Soils requiring chiselling,wedging and benching</v>
          </cell>
        </row>
        <row r="14">
          <cell r="D14" t="str">
            <v>8mm</v>
          </cell>
          <cell r="F14" t="str">
            <v>RCC(1:2:4)</v>
          </cell>
          <cell r="G14" t="str">
            <v>RCC(1:2:4)</v>
          </cell>
        </row>
        <row r="15">
          <cell r="D15" t="str">
            <v>12mm</v>
          </cell>
          <cell r="F15" t="str">
            <v>RCC(1:1.5:3)</v>
          </cell>
          <cell r="G15" t="str">
            <v>RCC(1:1.5:3)</v>
          </cell>
        </row>
        <row r="16">
          <cell r="D16" t="str">
            <v>20mm</v>
          </cell>
          <cell r="G16" t="str">
            <v>VRCC(1:2:4)</v>
          </cell>
        </row>
        <row r="17">
          <cell r="G17" t="str">
            <v>VRCC(1:1.5:3)</v>
          </cell>
        </row>
        <row r="20">
          <cell r="D20" t="str">
            <v>Scaffolding for Ist Floor</v>
          </cell>
          <cell r="E20" t="str">
            <v>Lift charges bet Basement &amp; Ist Floor</v>
          </cell>
          <cell r="G20" t="str">
            <v>VCC(1:1.5:3)</v>
          </cell>
        </row>
        <row r="21">
          <cell r="D21" t="str">
            <v>Scaffolding for IInd Floor</v>
          </cell>
          <cell r="E21" t="str">
            <v>Lift charges bet Ist &amp; IInd Floor</v>
          </cell>
          <cell r="G21" t="str">
            <v>VCC(1:2:4)</v>
          </cell>
        </row>
        <row r="22">
          <cell r="D22" t="str">
            <v>Scaffolding for IIIrd Floor</v>
          </cell>
          <cell r="E22" t="str">
            <v>Lift charges bet IInd &amp; IIIrd Floor</v>
          </cell>
          <cell r="G22" t="str">
            <v>VCC(1:3:6)</v>
          </cell>
        </row>
        <row r="23">
          <cell r="G23" t="str">
            <v>VCC(1:4:8)</v>
          </cell>
        </row>
        <row r="24">
          <cell r="G24" t="str">
            <v>VCC(1:5:10)</v>
          </cell>
        </row>
        <row r="25">
          <cell r="G25" t="str">
            <v>VCC(1:5:8)</v>
          </cell>
        </row>
        <row r="26">
          <cell r="D26" t="str">
            <v>Teak wood</v>
          </cell>
          <cell r="G26" t="str">
            <v>VCC(1:6:10)</v>
          </cell>
        </row>
        <row r="27">
          <cell r="A27" t="str">
            <v>0.00-4.00m</v>
          </cell>
          <cell r="D27" t="str">
            <v>Country wood</v>
          </cell>
        </row>
        <row r="28">
          <cell r="A28" t="str">
            <v>4.00-6.00m</v>
          </cell>
        </row>
        <row r="29">
          <cell r="A29" t="str">
            <v>6.00-8.00m</v>
          </cell>
        </row>
        <row r="30">
          <cell r="A30" t="str">
            <v>8.00-10.00m</v>
          </cell>
        </row>
        <row r="31">
          <cell r="A31" t="str">
            <v>10.00-12.00m</v>
          </cell>
        </row>
        <row r="32">
          <cell r="A32" t="str">
            <v>12.00-14.00m</v>
          </cell>
        </row>
        <row r="33">
          <cell r="A33" t="str">
            <v>14.00-16.00m</v>
          </cell>
          <cell r="E33" t="str">
            <v>1.67 X 2.44</v>
          </cell>
        </row>
        <row r="34">
          <cell r="A34" t="str">
            <v>16.00-18.00m</v>
          </cell>
          <cell r="E34" t="str">
            <v>1.52 X 2.44</v>
          </cell>
        </row>
        <row r="35">
          <cell r="A35" t="str">
            <v>18.00-20.00m</v>
          </cell>
          <cell r="E35" t="str">
            <v>1.37 X 2.44</v>
          </cell>
        </row>
        <row r="36">
          <cell r="A36" t="str">
            <v>20.00-22.00m</v>
          </cell>
          <cell r="E36" t="str">
            <v>1.68 X 2.28</v>
          </cell>
        </row>
        <row r="37">
          <cell r="A37" t="str">
            <v>22.00-24.00m</v>
          </cell>
          <cell r="E37" t="str">
            <v>1.52 X 2.28</v>
          </cell>
        </row>
        <row r="38">
          <cell r="A38" t="str">
            <v>24.00-26.00m</v>
          </cell>
          <cell r="E38" t="str">
            <v>1.37 X 2.28</v>
          </cell>
        </row>
        <row r="39">
          <cell r="A39" t="str">
            <v>26.00-28.00m</v>
          </cell>
          <cell r="E39" t="str">
            <v>1.22 X 2.28</v>
          </cell>
        </row>
        <row r="40">
          <cell r="A40" t="str">
            <v>28.00-30.00m</v>
          </cell>
          <cell r="E40" t="str">
            <v>1.06 X 2.28</v>
          </cell>
        </row>
        <row r="41">
          <cell r="E41" t="str">
            <v>1.68 X 2.13</v>
          </cell>
        </row>
        <row r="42">
          <cell r="E42" t="str">
            <v>1.52 X 2.13</v>
          </cell>
        </row>
        <row r="43">
          <cell r="A43" t="str">
            <v>0.00-5.00m</v>
          </cell>
          <cell r="E43" t="str">
            <v>1.37 X 2.13</v>
          </cell>
        </row>
        <row r="44">
          <cell r="A44" t="str">
            <v>5.00-8.00m</v>
          </cell>
          <cell r="E44" t="str">
            <v>1.22 X 2.13</v>
          </cell>
        </row>
        <row r="45">
          <cell r="A45" t="str">
            <v>8.00-11.00m</v>
          </cell>
          <cell r="E45" t="str">
            <v>1.06 X 2.13</v>
          </cell>
        </row>
        <row r="46">
          <cell r="A46" t="str">
            <v>11.00-14.00m</v>
          </cell>
          <cell r="E46" t="str">
            <v>1.68 X 1.98</v>
          </cell>
        </row>
        <row r="47">
          <cell r="A47" t="str">
            <v>14.00-17.00m</v>
          </cell>
          <cell r="E47" t="str">
            <v>1.52 X 1.98</v>
          </cell>
        </row>
        <row r="48">
          <cell r="A48" t="str">
            <v>17.00-20.00m</v>
          </cell>
          <cell r="E48" t="str">
            <v>1.37 X 1.98</v>
          </cell>
        </row>
        <row r="49">
          <cell r="A49" t="str">
            <v>20.00-23.00m</v>
          </cell>
          <cell r="E49" t="str">
            <v>1.22 X 1.98</v>
          </cell>
        </row>
        <row r="50">
          <cell r="A50" t="str">
            <v>23.00-26.00m</v>
          </cell>
          <cell r="E50" t="str">
            <v>1.06 X 1.98</v>
          </cell>
        </row>
        <row r="51">
          <cell r="A51" t="str">
            <v>26.00-29.00m</v>
          </cell>
        </row>
        <row r="52">
          <cell r="A52" t="str">
            <v>29.00-32.00m</v>
          </cell>
        </row>
        <row r="53">
          <cell r="A53" t="str">
            <v>32.00-35.00m</v>
          </cell>
        </row>
        <row r="54">
          <cell r="A54" t="str">
            <v>35.00-38.00m</v>
          </cell>
        </row>
        <row r="57">
          <cell r="A57" t="str">
            <v>0.00-2.00M</v>
          </cell>
        </row>
        <row r="58">
          <cell r="A58" t="str">
            <v>2.00-3.00M</v>
          </cell>
        </row>
        <row r="59">
          <cell r="A59" t="str">
            <v>3.00-4.00M</v>
          </cell>
        </row>
        <row r="60">
          <cell r="A60" t="str">
            <v>4.00-5.00M</v>
          </cell>
        </row>
        <row r="61">
          <cell r="A61" t="str">
            <v>5.00-6.00M</v>
          </cell>
        </row>
        <row r="62">
          <cell r="A62" t="str">
            <v>6.00-7.00M</v>
          </cell>
        </row>
        <row r="63">
          <cell r="A63" t="str">
            <v>7.00-8.00M</v>
          </cell>
        </row>
        <row r="64">
          <cell r="A64" t="str">
            <v>8.00-9.00M</v>
          </cell>
        </row>
        <row r="65">
          <cell r="A65" t="str">
            <v>9.00-10.00M</v>
          </cell>
        </row>
        <row r="66">
          <cell r="A66" t="str">
            <v>10.00-11.00M</v>
          </cell>
        </row>
        <row r="67">
          <cell r="A67" t="str">
            <v>11.00-12.00M</v>
          </cell>
        </row>
        <row r="68">
          <cell r="A68" t="str">
            <v>12.00-13.00M</v>
          </cell>
        </row>
        <row r="69">
          <cell r="A69" t="str">
            <v>13.00-14.00M</v>
          </cell>
        </row>
        <row r="70">
          <cell r="A70" t="str">
            <v>14.00-15.00M</v>
          </cell>
        </row>
        <row r="73">
          <cell r="A73" t="str">
            <v>Sand for filling</v>
          </cell>
          <cell r="B73" t="str">
            <v>20mm HBG metal</v>
          </cell>
        </row>
        <row r="75">
          <cell r="A75" t="str">
            <v>Sand for mortar</v>
          </cell>
          <cell r="B75" t="str">
            <v>40mm HBG Metal</v>
          </cell>
          <cell r="F75">
            <v>0</v>
          </cell>
        </row>
        <row r="76">
          <cell r="F76">
            <v>0.1</v>
          </cell>
        </row>
        <row r="77">
          <cell r="F77">
            <v>0.2</v>
          </cell>
        </row>
        <row r="78">
          <cell r="A78" t="str">
            <v>(1:2)</v>
          </cell>
          <cell r="F78">
            <v>0.25</v>
          </cell>
        </row>
        <row r="79">
          <cell r="A79" t="str">
            <v>(1:3)</v>
          </cell>
          <cell r="F79">
            <v>0.3</v>
          </cell>
        </row>
        <row r="80">
          <cell r="A80" t="str">
            <v>(1:4)</v>
          </cell>
          <cell r="F80">
            <v>0.5</v>
          </cell>
        </row>
        <row r="81">
          <cell r="A81" t="str">
            <v>(1:5)</v>
          </cell>
          <cell r="F81">
            <v>1</v>
          </cell>
        </row>
        <row r="82">
          <cell r="A82" t="str">
            <v>(1:6)</v>
          </cell>
          <cell r="F82">
            <v>2</v>
          </cell>
        </row>
        <row r="83">
          <cell r="A83" t="str">
            <v>(1:8)</v>
          </cell>
          <cell r="F83">
            <v>3</v>
          </cell>
        </row>
        <row r="84">
          <cell r="A84" t="str">
            <v>(1:10)</v>
          </cell>
          <cell r="F84">
            <v>4</v>
          </cell>
        </row>
        <row r="85">
          <cell r="F85">
            <v>5</v>
          </cell>
        </row>
        <row r="86">
          <cell r="F86">
            <v>6</v>
          </cell>
        </row>
        <row r="87">
          <cell r="F87">
            <v>7</v>
          </cell>
        </row>
        <row r="88">
          <cell r="A88" t="str">
            <v>Between Basement &amp; Ist Floor</v>
          </cell>
          <cell r="F88">
            <v>8</v>
          </cell>
        </row>
        <row r="89">
          <cell r="A89" t="str">
            <v>Between Ist &amp; IInd Floor</v>
          </cell>
          <cell r="F89">
            <v>9</v>
          </cell>
        </row>
        <row r="90">
          <cell r="A90" t="str">
            <v>Between IInd &amp; IIIrd Floor</v>
          </cell>
          <cell r="F90">
            <v>10</v>
          </cell>
        </row>
        <row r="91">
          <cell r="A91" t="str">
            <v>Between IIIrd &amp; IVrth Floor</v>
          </cell>
          <cell r="F91">
            <v>11</v>
          </cell>
        </row>
        <row r="92">
          <cell r="F92">
            <v>12</v>
          </cell>
        </row>
        <row r="93">
          <cell r="F93">
            <v>13</v>
          </cell>
        </row>
        <row r="94">
          <cell r="A94" t="str">
            <v>Below Ground Level</v>
          </cell>
          <cell r="F94">
            <v>14</v>
          </cell>
        </row>
        <row r="95">
          <cell r="A95" t="str">
            <v>Above Ground Level</v>
          </cell>
          <cell r="F95">
            <v>15</v>
          </cell>
        </row>
        <row r="96">
          <cell r="F96">
            <v>16</v>
          </cell>
        </row>
        <row r="97">
          <cell r="F97">
            <v>17</v>
          </cell>
        </row>
        <row r="98">
          <cell r="A98">
            <v>0.6</v>
          </cell>
          <cell r="F98">
            <v>18</v>
          </cell>
        </row>
        <row r="99">
          <cell r="A99">
            <v>0.8</v>
          </cell>
          <cell r="F99">
            <v>19</v>
          </cell>
        </row>
        <row r="100">
          <cell r="A100">
            <v>1</v>
          </cell>
          <cell r="F100">
            <v>20</v>
          </cell>
        </row>
        <row r="101">
          <cell r="F101">
            <v>21</v>
          </cell>
        </row>
        <row r="102">
          <cell r="F102">
            <v>22</v>
          </cell>
        </row>
        <row r="103">
          <cell r="F103">
            <v>23</v>
          </cell>
        </row>
        <row r="104">
          <cell r="F104">
            <v>24</v>
          </cell>
        </row>
        <row r="105">
          <cell r="F105">
            <v>25</v>
          </cell>
        </row>
        <row r="106">
          <cell r="F106">
            <v>26</v>
          </cell>
        </row>
        <row r="107">
          <cell r="F107">
            <v>27</v>
          </cell>
        </row>
        <row r="108">
          <cell r="F108">
            <v>28</v>
          </cell>
        </row>
        <row r="109">
          <cell r="F109">
            <v>29</v>
          </cell>
        </row>
        <row r="110">
          <cell r="F110">
            <v>30</v>
          </cell>
        </row>
        <row r="111">
          <cell r="F111">
            <v>31</v>
          </cell>
        </row>
        <row r="112">
          <cell r="F112">
            <v>32</v>
          </cell>
        </row>
        <row r="113">
          <cell r="F113">
            <v>33</v>
          </cell>
        </row>
        <row r="114">
          <cell r="F114">
            <v>34</v>
          </cell>
        </row>
        <row r="115">
          <cell r="F115">
            <v>35</v>
          </cell>
        </row>
        <row r="116">
          <cell r="F116">
            <v>36</v>
          </cell>
        </row>
        <row r="117">
          <cell r="F117">
            <v>37</v>
          </cell>
        </row>
        <row r="118">
          <cell r="F118">
            <v>38</v>
          </cell>
        </row>
        <row r="119">
          <cell r="F119">
            <v>39</v>
          </cell>
        </row>
        <row r="120">
          <cell r="F120">
            <v>40</v>
          </cell>
        </row>
        <row r="121">
          <cell r="F121">
            <v>41</v>
          </cell>
        </row>
        <row r="122">
          <cell r="F122">
            <v>42</v>
          </cell>
        </row>
        <row r="123">
          <cell r="F123">
            <v>43</v>
          </cell>
        </row>
        <row r="124">
          <cell r="F124">
            <v>44</v>
          </cell>
        </row>
        <row r="125">
          <cell r="F125">
            <v>45</v>
          </cell>
        </row>
        <row r="126">
          <cell r="F126">
            <v>46</v>
          </cell>
        </row>
        <row r="127">
          <cell r="F127">
            <v>47</v>
          </cell>
        </row>
        <row r="128">
          <cell r="F128">
            <v>48</v>
          </cell>
        </row>
        <row r="129">
          <cell r="F129">
            <v>49</v>
          </cell>
        </row>
        <row r="130">
          <cell r="F130">
            <v>50</v>
          </cell>
        </row>
        <row r="131">
          <cell r="F131">
            <v>51</v>
          </cell>
        </row>
        <row r="132">
          <cell r="F132">
            <v>52</v>
          </cell>
        </row>
        <row r="133">
          <cell r="F133">
            <v>53</v>
          </cell>
        </row>
        <row r="134">
          <cell r="F134">
            <v>54</v>
          </cell>
        </row>
        <row r="135">
          <cell r="F135">
            <v>55</v>
          </cell>
        </row>
        <row r="136">
          <cell r="F136">
            <v>56</v>
          </cell>
        </row>
        <row r="137">
          <cell r="F137">
            <v>57</v>
          </cell>
        </row>
        <row r="138">
          <cell r="F138">
            <v>58</v>
          </cell>
        </row>
        <row r="139">
          <cell r="F139">
            <v>59</v>
          </cell>
        </row>
        <row r="140">
          <cell r="F140">
            <v>60</v>
          </cell>
        </row>
        <row r="141">
          <cell r="F141">
            <v>61</v>
          </cell>
        </row>
        <row r="142">
          <cell r="F142">
            <v>62</v>
          </cell>
        </row>
        <row r="143">
          <cell r="F143">
            <v>63</v>
          </cell>
        </row>
        <row r="144">
          <cell r="F144">
            <v>64</v>
          </cell>
        </row>
        <row r="145">
          <cell r="F145">
            <v>65</v>
          </cell>
        </row>
        <row r="146">
          <cell r="F146">
            <v>66</v>
          </cell>
        </row>
        <row r="147">
          <cell r="F147">
            <v>67</v>
          </cell>
        </row>
        <row r="148">
          <cell r="F148">
            <v>68</v>
          </cell>
        </row>
        <row r="149">
          <cell r="F149">
            <v>69</v>
          </cell>
        </row>
        <row r="150">
          <cell r="F150">
            <v>70</v>
          </cell>
        </row>
        <row r="151">
          <cell r="F151">
            <v>71</v>
          </cell>
        </row>
        <row r="152">
          <cell r="F152">
            <v>72</v>
          </cell>
        </row>
        <row r="153">
          <cell r="F153">
            <v>73</v>
          </cell>
        </row>
        <row r="154">
          <cell r="F154">
            <v>74</v>
          </cell>
        </row>
        <row r="155">
          <cell r="F155">
            <v>75</v>
          </cell>
        </row>
        <row r="156">
          <cell r="F156">
            <v>76</v>
          </cell>
        </row>
        <row r="157">
          <cell r="F157">
            <v>77</v>
          </cell>
        </row>
        <row r="158">
          <cell r="F158">
            <v>78</v>
          </cell>
        </row>
        <row r="159">
          <cell r="F159">
            <v>79</v>
          </cell>
        </row>
        <row r="160">
          <cell r="F160">
            <v>80</v>
          </cell>
        </row>
        <row r="161">
          <cell r="F161">
            <v>81</v>
          </cell>
        </row>
        <row r="162">
          <cell r="F162">
            <v>82</v>
          </cell>
        </row>
        <row r="163">
          <cell r="F163">
            <v>83</v>
          </cell>
        </row>
        <row r="164">
          <cell r="F164">
            <v>84</v>
          </cell>
        </row>
        <row r="165">
          <cell r="F165">
            <v>85</v>
          </cell>
        </row>
        <row r="166">
          <cell r="F166">
            <v>86</v>
          </cell>
        </row>
        <row r="167">
          <cell r="F167">
            <v>87</v>
          </cell>
        </row>
        <row r="168">
          <cell r="F168">
            <v>88</v>
          </cell>
        </row>
        <row r="169">
          <cell r="F169">
            <v>89</v>
          </cell>
        </row>
        <row r="170">
          <cell r="F170">
            <v>90</v>
          </cell>
        </row>
        <row r="171">
          <cell r="F171">
            <v>91</v>
          </cell>
        </row>
        <row r="172">
          <cell r="F172">
            <v>92</v>
          </cell>
        </row>
        <row r="173">
          <cell r="F173">
            <v>93</v>
          </cell>
        </row>
        <row r="174">
          <cell r="F174">
            <v>94</v>
          </cell>
        </row>
        <row r="175">
          <cell r="F175">
            <v>95</v>
          </cell>
        </row>
        <row r="176">
          <cell r="F176">
            <v>96</v>
          </cell>
        </row>
        <row r="177">
          <cell r="F177">
            <v>97</v>
          </cell>
        </row>
        <row r="178">
          <cell r="F178">
            <v>98</v>
          </cell>
        </row>
        <row r="179">
          <cell r="F179">
            <v>99</v>
          </cell>
        </row>
        <row r="180">
          <cell r="F180">
            <v>100</v>
          </cell>
        </row>
        <row r="181">
          <cell r="F181">
            <v>101</v>
          </cell>
        </row>
        <row r="182">
          <cell r="F182">
            <v>102</v>
          </cell>
        </row>
        <row r="183">
          <cell r="F183">
            <v>103</v>
          </cell>
        </row>
        <row r="184">
          <cell r="F184">
            <v>104</v>
          </cell>
        </row>
        <row r="185">
          <cell r="F185">
            <v>105</v>
          </cell>
        </row>
        <row r="186">
          <cell r="F186">
            <v>106</v>
          </cell>
        </row>
        <row r="187">
          <cell r="F187">
            <v>107</v>
          </cell>
        </row>
        <row r="188">
          <cell r="F188">
            <v>108</v>
          </cell>
        </row>
        <row r="189">
          <cell r="F189">
            <v>109</v>
          </cell>
        </row>
        <row r="190">
          <cell r="F190">
            <v>110</v>
          </cell>
        </row>
        <row r="191">
          <cell r="F191">
            <v>111</v>
          </cell>
        </row>
        <row r="192">
          <cell r="F192">
            <v>112</v>
          </cell>
        </row>
        <row r="193">
          <cell r="F193">
            <v>113</v>
          </cell>
        </row>
        <row r="194">
          <cell r="F194">
            <v>114</v>
          </cell>
        </row>
        <row r="195">
          <cell r="F195">
            <v>115</v>
          </cell>
        </row>
        <row r="196">
          <cell r="F196">
            <v>116</v>
          </cell>
        </row>
        <row r="197">
          <cell r="F197">
            <v>117</v>
          </cell>
        </row>
        <row r="198">
          <cell r="F198">
            <v>118</v>
          </cell>
        </row>
        <row r="199">
          <cell r="F199">
            <v>119</v>
          </cell>
        </row>
        <row r="200">
          <cell r="F200">
            <v>120</v>
          </cell>
        </row>
        <row r="201">
          <cell r="F201">
            <v>121</v>
          </cell>
        </row>
        <row r="202">
          <cell r="F202">
            <v>122</v>
          </cell>
        </row>
        <row r="203">
          <cell r="F203">
            <v>123</v>
          </cell>
        </row>
        <row r="204">
          <cell r="F204">
            <v>124</v>
          </cell>
        </row>
        <row r="205">
          <cell r="F205">
            <v>125</v>
          </cell>
        </row>
        <row r="206">
          <cell r="F206">
            <v>126</v>
          </cell>
        </row>
        <row r="207">
          <cell r="F207">
            <v>127</v>
          </cell>
        </row>
        <row r="208">
          <cell r="F208">
            <v>128</v>
          </cell>
        </row>
        <row r="209">
          <cell r="F209">
            <v>129</v>
          </cell>
        </row>
        <row r="210">
          <cell r="F210">
            <v>130</v>
          </cell>
        </row>
        <row r="211">
          <cell r="F211">
            <v>131</v>
          </cell>
        </row>
        <row r="212">
          <cell r="F212">
            <v>132</v>
          </cell>
        </row>
        <row r="213">
          <cell r="F213">
            <v>133</v>
          </cell>
        </row>
        <row r="214">
          <cell r="F214">
            <v>134</v>
          </cell>
        </row>
        <row r="215">
          <cell r="F215">
            <v>135</v>
          </cell>
        </row>
        <row r="216">
          <cell r="F216">
            <v>136</v>
          </cell>
        </row>
        <row r="217">
          <cell r="F217">
            <v>137</v>
          </cell>
        </row>
        <row r="218">
          <cell r="F218">
            <v>138</v>
          </cell>
        </row>
        <row r="219">
          <cell r="F219">
            <v>139</v>
          </cell>
        </row>
        <row r="220">
          <cell r="F220">
            <v>140</v>
          </cell>
        </row>
        <row r="221">
          <cell r="F221">
            <v>141</v>
          </cell>
        </row>
        <row r="222">
          <cell r="F222">
            <v>142</v>
          </cell>
        </row>
        <row r="223">
          <cell r="F223">
            <v>143</v>
          </cell>
        </row>
        <row r="224">
          <cell r="F224">
            <v>144</v>
          </cell>
        </row>
        <row r="225">
          <cell r="F225">
            <v>145</v>
          </cell>
        </row>
        <row r="226">
          <cell r="F226">
            <v>146</v>
          </cell>
        </row>
        <row r="227">
          <cell r="F227">
            <v>147</v>
          </cell>
        </row>
        <row r="228">
          <cell r="F228">
            <v>148</v>
          </cell>
        </row>
        <row r="229">
          <cell r="F229">
            <v>149</v>
          </cell>
        </row>
        <row r="230">
          <cell r="F230">
            <v>150</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
      <sheetName val="DATA"/>
      <sheetName val="data existing_do not delete"/>
      <sheetName val="Data.F8.BTR"/>
      <sheetName val="leads"/>
      <sheetName val="rdamdata"/>
      <sheetName val="maya"/>
      <sheetName val="coverpage"/>
      <sheetName val="Road data"/>
      <sheetName val="Material"/>
      <sheetName val="Works"/>
      <sheetName val="RMR"/>
      <sheetName val="General"/>
      <sheetName val="t_prsr"/>
      <sheetName val="id"/>
      <sheetName val="Bitumen trunk"/>
      <sheetName val="Feeder"/>
      <sheetName val="R99 etc"/>
      <sheetName val="Trunk unpaved"/>
      <sheetName val="m"/>
      <sheetName val="Levels"/>
      <sheetName val="MRATES"/>
      <sheetName val="mlead"/>
      <sheetName val="abs road"/>
      <sheetName val="R_Det"/>
      <sheetName val="DATA-BASE"/>
      <sheetName val="DATA-ABSTRACT"/>
      <sheetName val="Class IV Qtr. Ele"/>
      <sheetName val="Bridge Data 2005-06"/>
      <sheetName val="bom"/>
      <sheetName val="Lead statement"/>
      <sheetName val="GROUND FLOOR"/>
      <sheetName val="HDPE"/>
      <sheetName val="DI"/>
      <sheetName val="pvc"/>
      <sheetName val="Plant &amp;  Machinery"/>
      <sheetName val="Data_F8_BTR"/>
      <sheetName val="Plant_&amp;__Machinery"/>
      <sheetName val="Labour"/>
      <sheetName val="data_existing_do_not_delete"/>
      <sheetName val="Data_F8_BTR1"/>
      <sheetName val="data_existing_do_not_delete1"/>
      <sheetName val="Estimate "/>
      <sheetName val="Specification"/>
      <sheetName val="DATA_PRG"/>
      <sheetName val="Sheet1"/>
      <sheetName val="Specification report"/>
      <sheetName val="Data_F8_BTR2"/>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Bitumen_trunk"/>
      <sheetName val="R99_etc"/>
      <sheetName val="Trunk_unpaved"/>
      <sheetName val="abs_road"/>
      <sheetName val="Road_data"/>
      <sheetName val="Class_IV_Qtr__Ele"/>
      <sheetName val="Bridge_Data_2005-06"/>
      <sheetName val="Lead_statement"/>
      <sheetName val="GROUND_FLOOR"/>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Lɥad"/>
      <sheetName val="banilad"/>
      <sheetName val="SECPROP"/>
      <sheetName val="CABLENOS."/>
      <sheetName val="Lead statement ss5"/>
      <sheetName val="_5wgdhabfinal00_01"/>
      <sheetName val="Road Detail Est."/>
      <sheetName val="MRoad data"/>
      <sheetName val="Mactan"/>
      <sheetName val="Mandaue"/>
      <sheetName val="Main sheet"/>
      <sheetName val="gen"/>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BWSCPlt"/>
      <sheetName val="CI"/>
      <sheetName val="G.R.P"/>
      <sheetName val="PSC REVISED"/>
      <sheetName val="TBAL9697 -group wise  sdpl"/>
      <sheetName val="p&amp;m"/>
      <sheetName val="Staff Acco."/>
      <sheetName val="SALIENT"/>
      <sheetName val="foundation(V)"/>
      <sheetName val="Data-2011-12"/>
      <sheetName val="DL CAL"/>
      <sheetName val="slab"/>
      <sheetName val="Flanged Beams"/>
      <sheetName val="Rectangular Beam"/>
      <sheetName val="hdpe_basic"/>
      <sheetName val="pvc_basic"/>
      <sheetName val="HDPE-pipe-rates"/>
      <sheetName val="pvc-pipe-rates"/>
      <sheetName val="Bill-12"/>
      <sheetName val="wh"/>
      <sheetName val="Bed Class"/>
      <sheetName val="CPIPE"/>
      <sheetName val="CPIPE2"/>
      <sheetName val="Cs"/>
      <sheetName val="DVALUE"/>
      <sheetName val="THK"/>
      <sheetName val="Cd"/>
      <sheetName val="SewerCAD MH Data"/>
      <sheetName val="Design 2040 Design Flows-(1)"/>
      <sheetName val="SewerCAD Pipe Data-Actual 2040"/>
      <sheetName val="CONNECT"/>
      <sheetName val="analysis"/>
      <sheetName val="C.D.Abs.Est."/>
      <sheetName val="Interface_SC"/>
      <sheetName val="Calc_ISC"/>
      <sheetName val="Calc_SC"/>
      <sheetName val="Interface_ISC"/>
      <sheetName val="GD"/>
      <sheetName val="Sheet2"/>
      <sheetName val="sup dat"/>
      <sheetName val="Cover"/>
      <sheetName val="TS memo"/>
      <sheetName val="TOP SLAB-beams"/>
      <sheetName val="20kL-design-final"/>
      <sheetName val="Data-ELSR"/>
      <sheetName val="Lookup"/>
      <sheetName val="MASTER"/>
      <sheetName val="Sheet3"/>
      <sheetName val="Rates"/>
      <sheetName val="Convey"/>
      <sheetName val="C-data"/>
      <sheetName val="Boq Block A"/>
      <sheetName val="Usage"/>
      <sheetName val="wh_data"/>
      <sheetName val="wh_data_R"/>
      <sheetName val="CPHEEO"/>
      <sheetName val="input"/>
      <sheetName val="GF SB Ok "/>
      <sheetName val="Lead_statement_ss5"/>
      <sheetName val="clvrt_data"/>
      <sheetName val="ssr-rates"/>
      <sheetName val="Plant 㫨  Machinery"/>
      <sheetName val="Plant_㫨__Machinery"/>
      <sheetName val="Rates-May-14"/>
      <sheetName val="int-Dia-pvc"/>
      <sheetName val="Boq"/>
      <sheetName val="SUMP1420KL@HW"/>
      <sheetName val="rmr "/>
      <sheetName val="road data "/>
      <sheetName val="bundqty"/>
      <sheetName val="Data_Base"/>
      <sheetName val="quarry"/>
      <sheetName val="PS Data"/>
      <sheetName val="GP_Hab"/>
      <sheetName val="NameInput"/>
      <sheetName val="Rates InPut SSR"/>
      <sheetName val="AV-DI"/>
      <sheetName val="AV-HDPE"/>
      <sheetName val="DI gate-DI"/>
      <sheetName val="DIgate_PVC "/>
      <sheetName val="final abstract"/>
      <sheetName val="detailed"/>
      <sheetName val="VI Floor Beam "/>
      <sheetName val="Valves"/>
      <sheetName val="data_existing_do_not_delete3"/>
      <sheetName val="Data_F8_BTR3"/>
      <sheetName val="Plant_&amp;__Machinery1"/>
      <sheetName val="Bitumen_trunk3"/>
      <sheetName val="R99_etc3"/>
      <sheetName val="Trunk_unpaved3"/>
      <sheetName val="abs_road3"/>
      <sheetName val="Road_data3"/>
      <sheetName val="Class_IV_Qtr__Ele3"/>
      <sheetName val="Bridge_Data_2005-063"/>
      <sheetName val="Lead_statement3"/>
      <sheetName val="GROUND_FLOOR3"/>
      <sheetName val="Estimate_"/>
      <sheetName val="Specification_report"/>
      <sheetName val="1-Pop_Proj"/>
      <sheetName val="CABLENOS_"/>
      <sheetName val="Main_sheet"/>
      <sheetName val="WT AVG LEAD"/>
      <sheetName val="Sheet5"/>
      <sheetName val="ABS"/>
      <sheetName val="Data o"/>
      <sheetName val="Bed Fall"/>
      <sheetName val="Title"/>
      <sheetName val="Ventway Calculations"/>
      <sheetName val="Main"/>
      <sheetName val="BTR"/>
      <sheetName val="detls"/>
      <sheetName val="Conv. 13-14"/>
      <sheetName val="QTY-CRUST-SR"/>
      <sheetName val="CROSS-SECTION"/>
      <sheetName val="QTY-CRUST-MCW"/>
      <sheetName val="hyperstatic-3"/>
      <sheetName val="BM-HOOP"/>
      <sheetName val="PROCTOR"/>
      <sheetName val="Plant_&amp;__Machinery3"/>
      <sheetName val="Lead_statement_ss53"/>
      <sheetName val="Lead_statement_ss51"/>
      <sheetName val="Plant_&amp;__Machinery2"/>
      <sheetName val="Lead_statement_ss52"/>
      <sheetName val="Nspt-smp-final-ORIGINAL"/>
      <sheetName val="water-hammar-strenght"/>
      <sheetName val="hdpe weights"/>
      <sheetName val="PVC weights"/>
      <sheetName val="0000000000000"/>
      <sheetName val="SSR"/>
      <sheetName val="VC 80"/>
      <sheetName val="VC 450"/>
      <sheetName val="PH data"/>
      <sheetName val="Delivery mains"/>
      <sheetName val="CONST"/>
      <sheetName val="Common "/>
      <sheetName val="Ins &amp; Bonds"/>
      <sheetName val="A-3.1"/>
      <sheetName val="Client req"/>
      <sheetName val="Sheet1 (2)"/>
      <sheetName val="wt of CID joint"/>
      <sheetName val="AC DAta"/>
      <sheetName val="Pipe Pilne MAch"/>
      <sheetName val="Sheet4"/>
      <sheetName val="Indurhty"/>
      <sheetName val="Indurhty 2016-17"/>
      <sheetName val="2"/>
      <sheetName val="3"/>
      <sheetName val="Tees"/>
      <sheetName val="PUMP_DATA"/>
      <sheetName val="Line"/>
      <sheetName val="CRUST"/>
      <sheetName val="QDTS"/>
      <sheetName val="Abs_CD_2"/>
      <sheetName val="road est"/>
      <sheetName val="ECV"/>
      <sheetName val="Design"/>
      <sheetName val="FORM-W3"/>
      <sheetName val="index"/>
      <sheetName val="Cash2"/>
      <sheetName val="other rates"/>
      <sheetName val="MTC-estimate"/>
      <sheetName val="Gen Abs"/>
      <sheetName val="Work_sheet"/>
      <sheetName val="Admin"/>
      <sheetName val="Rates SSR 2008-09"/>
      <sheetName val="RWS"/>
      <sheetName val="Entry"/>
      <sheetName val="BOQ (2)"/>
      <sheetName val="DATA SHEET"/>
      <sheetName val="ANAL-PIPE LINE"/>
      <sheetName val="MS Pipe Working"/>
      <sheetName val="civ data"/>
      <sheetName val="650kL-design-final"/>
      <sheetName val="SPT vs PHI"/>
      <sheetName val="PS1"/>
      <sheetName val="MS Rates"/>
      <sheetName val="CPIPE 1"/>
      <sheetName val="Code"/>
      <sheetName val="Pop"/>
      <sheetName val="SSR 2015-16"/>
      <sheetName val="Transfer"/>
      <sheetName val="Elect."/>
      <sheetName val="Sheet3-1"/>
      <sheetName val="LabourRates"/>
      <sheetName val="GN-ST-10"/>
      <sheetName val="PRECAST lightconc-II"/>
      <sheetName val="ewst"/>
      <sheetName val="Met"/>
      <sheetName val="bricks"/>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maya"/>
      <sheetName val="ValveChamber"/>
      <sheetName val="CR"/>
      <sheetName val="MRATES"/>
    </sheetNames>
    <sheetDataSet>
      <sheetData sheetId="0"/>
      <sheetData sheetId="1" refreshError="1">
        <row r="376">
          <cell r="B376" t="str">
            <v>Bolts &amp; Nuts to CID joints</v>
          </cell>
        </row>
        <row r="377">
          <cell r="B377" t="str">
            <v>Bolts &amp; Nuts to 80MM Dia CID joints</v>
          </cell>
        </row>
        <row r="378">
          <cell r="B378" t="str">
            <v>Bolts &amp; Nuts to 100MM Dia CID joints</v>
          </cell>
        </row>
        <row r="379">
          <cell r="B379" t="str">
            <v>Bolts &amp; Nuts to 125MM Dia CID joints</v>
          </cell>
        </row>
        <row r="380">
          <cell r="B380" t="str">
            <v>Bolts &amp; Nuts to 150MM Dia CID joints</v>
          </cell>
        </row>
        <row r="381">
          <cell r="B381" t="str">
            <v>Bolts &amp; Nuts to 200MM Dia CID joints</v>
          </cell>
        </row>
        <row r="382">
          <cell r="B382" t="str">
            <v>Rubber Rings to CID joints</v>
          </cell>
        </row>
        <row r="383">
          <cell r="B383" t="str">
            <v>Rubber rings to 80MM Dia CID joints</v>
          </cell>
        </row>
        <row r="384">
          <cell r="B384" t="str">
            <v>Rubber rings to 100MM Dia CID joints</v>
          </cell>
        </row>
        <row r="385">
          <cell r="B385" t="str">
            <v>Rubber rings to 125MM Dia CID joints</v>
          </cell>
        </row>
        <row r="386">
          <cell r="B386" t="str">
            <v>Rubber rings to 150MM Dia CID joints</v>
          </cell>
        </row>
      </sheetData>
      <sheetData sheetId="2"/>
      <sheetData sheetId="3"/>
      <sheetData sheetId="4"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veChamber_16-09"/>
      <sheetName val="ValveChamber"/>
      <sheetName val="CS"/>
      <sheetName val="maya"/>
      <sheetName val="ValveChamber -OHSR-legal"/>
      <sheetName val="CR"/>
    </sheetNames>
    <sheetDataSet>
      <sheetData sheetId="0"/>
      <sheetData sheetId="1"/>
      <sheetData sheetId="2"/>
      <sheetData sheetId="3" refreshError="1">
        <row r="23">
          <cell r="A23">
            <v>0</v>
          </cell>
        </row>
        <row r="24">
          <cell r="A24" t="str">
            <v>Plastering with CM.(1:5)mix 12mm thick for ISOLATED works including cost &amp; conveyance of all materials and labour charges etc,complete for all exposed brick work.</v>
          </cell>
        </row>
        <row r="25">
          <cell r="A25">
            <v>0</v>
          </cell>
        </row>
        <row r="26">
          <cell r="A26" t="str">
            <v>Plastering with C.M (1:3)mix 8mm thick for ISOLATED including cost &amp; conveyance of all materials and labour charges etc , complete.</v>
          </cell>
        </row>
        <row r="27">
          <cell r="A27">
            <v>0</v>
          </cell>
        </row>
      </sheetData>
      <sheetData sheetId="4"/>
      <sheetData sheetId="5"/>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Taps"/>
      <sheetName val="CR"/>
      <sheetName val="Sheet1"/>
      <sheetName val="Data"/>
      <sheetName val="Labour"/>
      <sheetName val="maya"/>
      <sheetName val="r"/>
      <sheetName val="Lead statement ss5"/>
      <sheetName val="Intput"/>
      <sheetName val="Well"/>
      <sheetName val="Load"/>
      <sheetName val="Lead"/>
      <sheetName val="Gen Info"/>
      <sheetName val="mtc esti"/>
      <sheetName val="Leads"/>
      <sheetName val="BTR"/>
      <sheetName val="RMR"/>
      <sheetName val="Legal Risk Analysis"/>
      <sheetName val="BWSCPlt"/>
      <sheetName val="CI"/>
      <sheetName val="DI"/>
      <sheetName val="G.R.P"/>
      <sheetName val="HDPE"/>
      <sheetName val="PSC REVISED"/>
      <sheetName val="pvc"/>
      <sheetName val="LIST"/>
      <sheetName val="PlanAlign"/>
      <sheetName val="DESIGN"/>
      <sheetName val="MRATES"/>
      <sheetName val="coverpage"/>
      <sheetName val="Road data"/>
      <sheetName val="Plant &amp;  Machinery"/>
      <sheetName val="Material"/>
      <sheetName val="sectorwise"/>
      <sheetName val="TITL"/>
      <sheetName val="doq"/>
      <sheetName val="data existing_do not delete"/>
      <sheetName val="t_prsr"/>
      <sheetName val="wh"/>
      <sheetName val="hdpe weights"/>
      <sheetName val="rdamdata"/>
      <sheetName val="m"/>
      <sheetName val="MTC-estimate"/>
      <sheetName val="other rates"/>
      <sheetName val="abs road"/>
      <sheetName val="Abs"/>
      <sheetName val="SUMP1420KL@HW"/>
      <sheetName val="Sheet2"/>
      <sheetName val="lead-st"/>
      <sheetName val="Data.F8.BTR"/>
      <sheetName val="Revised ANN2"/>
      <sheetName val="Bitumen trunk"/>
      <sheetName val="Feeder"/>
      <sheetName val="R99 etc"/>
      <sheetName val="Trunk unpaved"/>
      <sheetName val="dist dump"/>
      <sheetName val="1819"/>
      <sheetName val="nov18"/>
      <sheetName val="v"/>
      <sheetName val="m1"/>
      <sheetName val="ssr-rates"/>
    </sheetNames>
    <sheetDataSet>
      <sheetData sheetId="0"/>
      <sheetData sheetId="1"/>
      <sheetData sheetId="2"/>
      <sheetData sheetId="3" refreshError="1">
        <row r="19">
          <cell r="A19" t="str">
            <v>C.C (1:3:6) Mix  using 40mm  H.B.G metal including cost &amp; conveyance of all materials and labour charges seigniorage charges etc complete.</v>
          </cell>
        </row>
        <row r="20">
          <cell r="A20">
            <v>0</v>
          </cell>
        </row>
        <row r="21">
          <cell r="A21" t="str">
            <v xml:space="preserve">C.C (1:3:6) Mix using 20mm  H.B.G metal including cost &amp; conveyance of all materials and labour charges seigniorage charges etc complete.  </v>
          </cell>
        </row>
        <row r="22">
          <cell r="A22">
            <v>0</v>
          </cell>
        </row>
        <row r="98">
          <cell r="B98" t="str">
            <v>63MM dia PVC Saddle</v>
          </cell>
        </row>
        <row r="99">
          <cell r="B99" t="str">
            <v>75MM dia PVC Saddle</v>
          </cell>
        </row>
        <row r="100">
          <cell r="B100" t="str">
            <v>90MM dia PVC Saddle</v>
          </cell>
        </row>
        <row r="101">
          <cell r="B101" t="str">
            <v>110MM  dia PVC Saddle</v>
          </cell>
        </row>
        <row r="102">
          <cell r="B102" t="str">
            <v>180MM  dia PVC Saddle</v>
          </cell>
        </row>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row r="235">
          <cell r="B235" t="str">
            <v>Others</v>
          </cell>
        </row>
        <row r="236">
          <cell r="B236" t="str">
            <v>C&amp; S of  900mm diaRCC rings</v>
          </cell>
        </row>
        <row r="237">
          <cell r="B237" t="str">
            <v>C&amp; S of  750mm diaRCC rings</v>
          </cell>
        </row>
        <row r="238">
          <cell r="B238" t="str">
            <v>C&amp; S of  750mm diaRCC rings</v>
          </cell>
        </row>
        <row r="239">
          <cell r="B239" t="str">
            <v>20mm dia GI Ferrule</v>
          </cell>
        </row>
        <row r="240">
          <cell r="B240" t="str">
            <v>20mm dia GI Waste not Tap</v>
          </cell>
        </row>
        <row r="241">
          <cell r="B241" t="str">
            <v>L/C for fixing of Public Taps</v>
          </cell>
        </row>
        <row r="242">
          <cell r="B242" t="str">
            <v>25 x 20mm dia GI Elbow</v>
          </cell>
        </row>
        <row r="243">
          <cell r="B243" t="str">
            <v>40 x 25mm dia GI reducer</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F7-1v1000-0_(3)"/>
      <sheetName val="ABST(PART_B)_"/>
      <sheetName val="F6-Gnrl_Abstrt"/>
      <sheetName val="Cover-MEstt_"/>
      <sheetName val="Road Detail Est."/>
      <sheetName val="Road data"/>
      <sheetName val="detls"/>
      <sheetName val="r"/>
      <sheetName val="Levels"/>
      <sheetName val="Specification"/>
      <sheetName val="cert"/>
      <sheetName val="R/ad Detail Est."/>
      <sheetName val="F7-1v1000-0_(3)1"/>
      <sheetName val="ABST(PART_B)_1"/>
      <sheetName val="F6-Gnrl_Abstrt1"/>
      <sheetName val="Cover-MEstt_1"/>
      <sheetName val="Road_Detail_Est_"/>
      <sheetName val="Road_data"/>
      <sheetName val="R_ad Detail Est."/>
      <sheetName val="Plant &amp;  Machinery"/>
      <sheetName val="rdamdata"/>
      <sheetName val="leads"/>
      <sheetName val="pvc-pipe-rates"/>
      <sheetName val="Material"/>
      <sheetName val="Labour"/>
      <sheetName val="[Yamanapalli to Mahamutharam (M"/>
      <sheetName val="maya"/>
      <sheetName val="sch"/>
      <sheetName val="RMR"/>
      <sheetName val="ssr-rates"/>
      <sheetName val="0000000000000"/>
      <sheetName val="R_Det"/>
      <sheetName val="MRATES"/>
      <sheetName val="t_prsr"/>
      <sheetName val="wh"/>
      <sheetName val="_Yamanapalli to Mahamutharam (M"/>
      <sheetName val="LEAD STATEMENT"/>
      <sheetName val="int-Dia-pvc"/>
      <sheetName val="Input"/>
      <sheetName val="lead-st"/>
      <sheetName val=" data sheet "/>
      <sheetName val="Rate"/>
      <sheetName val="quarry"/>
      <sheetName val="F7-1v1000-0_(3)2"/>
      <sheetName val="ABST(PART_B)_2"/>
      <sheetName val="F6-Gnrl_Abstrt2"/>
      <sheetName val="Cover-MEstt_2"/>
      <sheetName val="Road_Detail_Est_1"/>
      <sheetName val="Road_data1"/>
      <sheetName val="R/ad_Detail_Est_"/>
      <sheetName val="R_ad_Detail_Est_"/>
      <sheetName val="Plant_&amp;__Machinery"/>
      <sheetName val="F7-1v1000-0_(3)3"/>
      <sheetName val="ABST(PART_B)_3"/>
      <sheetName val="F6-Gnrl_Abstrt3"/>
      <sheetName val="Cover-MEstt_3"/>
      <sheetName val="Road_Detail_Est_2"/>
      <sheetName val="Road_data2"/>
      <sheetName val="R/ad_Detail_Est_1"/>
      <sheetName val="R_ad_Detail_Est_1"/>
      <sheetName val="Plant_&amp;__Machinery1"/>
      <sheetName val="m1"/>
      <sheetName val="BOXCELL"/>
      <sheetName val="BOXCULVERT"/>
      <sheetName val="Cut Fill"/>
      <sheetName val="FORM5"/>
      <sheetName val="Habitation"/>
      <sheetName val="Maintenance"/>
      <sheetName val="Proforma B"/>
      <sheetName val="RET "/>
      <sheetName val="TOE"/>
      <sheetName val="Traffic"/>
      <sheetName val="PVC_dia"/>
      <sheetName val="Bitumen trunk"/>
      <sheetName val="Feeder"/>
      <sheetName val="R99 etc"/>
      <sheetName val="Trunk unpaved"/>
      <sheetName val="l"/>
      <sheetName val="CABLE DATA"/>
      <sheetName val="1-Pop Proj"/>
      <sheetName val="1V of 2m slab"/>
      <sheetName val="2V of 3.0Mslab"/>
      <sheetName val="Cd"/>
      <sheetName val="Cs"/>
      <sheetName val="CPIPE"/>
      <sheetName val="THK"/>
      <sheetName val="CPIPE 1"/>
      <sheetName val="Line"/>
      <sheetName val="ewst"/>
      <sheetName val="temp-SDData (2)"/>
      <sheetName val="coverpage"/>
      <sheetName val="m"/>
      <sheetName val="_Yamanapalli_to_Mahamutharam__2"/>
      <sheetName val="_Yamanapalli_to_Mahamutharam__4"/>
      <sheetName val="_Yamanapalli_to_Mahamutharam__3"/>
      <sheetName val="_Yamanapalli_to_Mahamutharam__5"/>
      <sheetName val="Cover"/>
      <sheetName val="LOCAL RATES"/>
      <sheetName val="1V800"/>
      <sheetName val="mlead"/>
      <sheetName val="abs road"/>
      <sheetName val="Sheet2"/>
      <sheetName val="Sheet1"/>
      <sheetName val="BWSCPlt"/>
      <sheetName val="CI"/>
      <sheetName val="DI"/>
      <sheetName val="G.R.P"/>
      <sheetName val="HDPE"/>
      <sheetName val="PSC REVISED"/>
      <sheetName val="pvc"/>
      <sheetName val="DATA SHEET"/>
      <sheetName val="PVC weights"/>
      <sheetName val="pvc-rates"/>
      <sheetName val="index"/>
      <sheetName val="CD_All_No_"/>
      <sheetName val="GA"/>
      <sheetName val="Rising Main"/>
      <sheetName val="sand"/>
      <sheetName val="stone"/>
      <sheetName val="Boq"/>
      <sheetName val="SUMP1420KL@HW"/>
      <sheetName val="RECAPITULATION"/>
      <sheetName val="final abstract"/>
      <sheetName val="BOQ_Direct_selling cost"/>
      <sheetName val="Rate analysis"/>
      <sheetName val="C&amp;S monthwise"/>
      <sheetName val="General"/>
      <sheetName val="DATA-BASE"/>
      <sheetName val="DATA-ABSTRACT"/>
      <sheetName val="Data_Bit_I"/>
      <sheetName val="DISCOUNT"/>
      <sheetName val="HDPE-pipe-rates"/>
      <sheetName val="Sorted"/>
      <sheetName val="water-hammar-strenght"/>
      <sheetName val="dump"/>
      <sheetName val="strong stylecolor blueDate Wise"/>
      <sheetName val="_Yamanapalli_to_Mahamutharam__6"/>
      <sheetName val="OHSR Design"/>
      <sheetName val="other rat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St"/>
      <sheetName val="data"/>
      <sheetName val="pvcRates"/>
      <sheetName val="estimat"/>
      <sheetName val="Cover page "/>
      <sheetName val="speci-Rep"/>
      <sheetName val="seig charges"/>
      <sheetName val="Running Ac Bill"/>
      <sheetName val="CC form"/>
      <sheetName val="Cost"/>
      <sheetName val="Hand Recipt"/>
      <sheetName val="wEstimate"/>
      <sheetName val="Compari St"/>
      <sheetName val="Comple Re"/>
      <sheetName val="Sheet1"/>
      <sheetName val="Lead"/>
    </sheetNames>
    <sheetDataSet>
      <sheetData sheetId="0"/>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1000000000000"/>
      <sheetName val="certificates"/>
      <sheetName val="coverpage"/>
      <sheetName val="Spn report"/>
      <sheetName val="Sheet5"/>
      <sheetName val="BTR"/>
      <sheetName val="RMR"/>
      <sheetName val="Sheet2"/>
      <sheetName val="Sheet1"/>
      <sheetName val="Road data"/>
    </sheetNames>
    <sheetDataSet>
      <sheetData sheetId="0" refreshError="1"/>
      <sheetData sheetId="1" refreshError="1"/>
      <sheetData sheetId="2" refreshError="1"/>
      <sheetData sheetId="3" refreshError="1">
        <row r="27">
          <cell r="E27" t="str">
            <v>Khammam</v>
          </cell>
        </row>
      </sheetData>
      <sheetData sheetId="4" refreshError="1"/>
      <sheetData sheetId="5" refreshError="1"/>
      <sheetData sheetId="6" refreshError="1"/>
      <sheetData sheetId="7" refreshError="1"/>
      <sheetData sheetId="8" refreshError="1"/>
      <sheetData sheetId="9" refreshError="1"/>
      <sheetData sheetId="10" refreshError="1">
        <row r="42">
          <cell r="J42">
            <v>131</v>
          </cell>
        </row>
        <row r="71">
          <cell r="J71">
            <v>916</v>
          </cell>
        </row>
        <row r="99">
          <cell r="J99">
            <v>1014</v>
          </cell>
        </row>
        <row r="126">
          <cell r="J126">
            <v>1125</v>
          </cell>
        </row>
        <row r="158">
          <cell r="J158">
            <v>25.5</v>
          </cell>
        </row>
        <row r="183">
          <cell r="J183">
            <v>4.8</v>
          </cell>
        </row>
        <row r="222">
          <cell r="J222">
            <v>4546</v>
          </cell>
        </row>
        <row r="240">
          <cell r="J240">
            <v>233</v>
          </cell>
        </row>
        <row r="251">
          <cell r="J251">
            <v>41.8</v>
          </cell>
        </row>
        <row r="301">
          <cell r="J301">
            <v>2002</v>
          </cell>
        </row>
        <row r="311">
          <cell r="J311">
            <v>1895</v>
          </cell>
        </row>
        <row r="376">
          <cell r="J376">
            <v>356</v>
          </cell>
        </row>
        <row r="408">
          <cell r="J408">
            <v>2696</v>
          </cell>
        </row>
        <row r="440">
          <cell r="J440">
            <v>3184</v>
          </cell>
        </row>
        <row r="594">
          <cell r="J594">
            <v>4305</v>
          </cell>
        </row>
        <row r="624">
          <cell r="J624">
            <v>4707</v>
          </cell>
        </row>
        <row r="653">
          <cell r="J653">
            <v>3173</v>
          </cell>
        </row>
        <row r="700">
          <cell r="J700">
            <v>33820</v>
          </cell>
        </row>
        <row r="733">
          <cell r="J733">
            <v>66</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5">
          <cell r="D115">
            <v>2729.9849999999997</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Taps"/>
      <sheetName val="CR"/>
      <sheetName val="Sheet1"/>
      <sheetName val="nodes"/>
      <sheetName val="habs-list"/>
      <sheetName val="int-Dia"/>
      <sheetName val="Lead"/>
      <sheetName val="coverpage"/>
      <sheetName val="Road data"/>
    </sheetNames>
    <sheetDataSet>
      <sheetData sheetId="0"/>
      <sheetData sheetId="1"/>
      <sheetData sheetId="2"/>
      <sheetData sheetId="3" refreshError="1">
        <row r="98">
          <cell r="B98" t="str">
            <v>63MM dia PVC Saddle</v>
          </cell>
        </row>
        <row r="99">
          <cell r="B99" t="str">
            <v>75MM dia PVC Saddle</v>
          </cell>
        </row>
        <row r="100">
          <cell r="B100" t="str">
            <v>90MM dia PVC Saddle</v>
          </cell>
        </row>
        <row r="101">
          <cell r="B101" t="str">
            <v>110MM  dia PVC Saddle</v>
          </cell>
        </row>
        <row r="102">
          <cell r="B102" t="str">
            <v>180MM  dia PVC Saddle</v>
          </cell>
        </row>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row r="235">
          <cell r="B235" t="str">
            <v>Others</v>
          </cell>
        </row>
        <row r="236">
          <cell r="B236" t="str">
            <v>C&amp; S of  900mm diaRCC rings</v>
          </cell>
        </row>
        <row r="237">
          <cell r="B237" t="str">
            <v>C&amp; S of  750mm diaRCC rings</v>
          </cell>
        </row>
        <row r="238">
          <cell r="B238" t="str">
            <v>C&amp; S of  750mm diaRCC rings</v>
          </cell>
        </row>
        <row r="239">
          <cell r="B239" t="str">
            <v>20mm dia GI Ferrule</v>
          </cell>
        </row>
        <row r="240">
          <cell r="B240" t="str">
            <v>20mm dia GI Waste not Tap</v>
          </cell>
        </row>
        <row r="241">
          <cell r="B241" t="str">
            <v>L/C for fixing of Public Taps</v>
          </cell>
        </row>
        <row r="242">
          <cell r="B242" t="str">
            <v>25 x 20mm dia GI Elbow</v>
          </cell>
        </row>
        <row r="243">
          <cell r="B243" t="str">
            <v>40 x 25mm dia GI reducer</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CS"/>
      <sheetName val="maya"/>
      <sheetName val="ValveChamber"/>
      <sheetName val="V-CR"/>
      <sheetName val="SUMP1420KL@HW"/>
      <sheetName val="Sheet2"/>
      <sheetName val="Sheet1"/>
      <sheetName val="Material"/>
      <sheetName val="Labour"/>
      <sheetName val="Plant &amp;  Machinery"/>
    </sheetNames>
    <sheetDataSet>
      <sheetData sheetId="0"/>
      <sheetData sheetId="1" refreshError="1">
        <row r="11">
          <cell r="A11" t="e">
            <v>#REF!</v>
          </cell>
        </row>
        <row r="12">
          <cell r="A12" t="e">
            <v>#REF!</v>
          </cell>
        </row>
        <row r="13">
          <cell r="A13" t="e">
            <v>#REF!</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t="e">
            <v>#REF!</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t="e">
            <v>#REF!</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sheetData>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 statement ss5"/>
      <sheetName val="Lead_statement_ss5"/>
      <sheetName val="leads"/>
      <sheetName val="rdamdata"/>
      <sheetName val="other rates"/>
      <sheetName val="Labour"/>
      <sheetName val="Material"/>
      <sheetName val="Plant &amp;  Machinery"/>
      <sheetName val="Data_Base"/>
      <sheetName val="Lead"/>
      <sheetName val="Data"/>
      <sheetName val="data existing_do not delete"/>
      <sheetName val="maya"/>
      <sheetName val="SUMP1420KL@HW"/>
      <sheetName val="Sheet2"/>
      <sheetName val="Work_sheet"/>
      <sheetName val="coverpage"/>
      <sheetName val="Road data"/>
      <sheetName val="MTC-estimate"/>
      <sheetName val="Gen Abs"/>
      <sheetName val="Sheet1"/>
      <sheetName val="MRATES"/>
      <sheetName val="Lead_statement_ss51"/>
      <sheetName val="other_rates"/>
      <sheetName val="Plant_&amp;__Machinery"/>
      <sheetName val="Lead_statement_ss52"/>
      <sheetName val="other_rates1"/>
      <sheetName val="Plant_&amp;__Machinery1"/>
      <sheetName val="abst"/>
      <sheetName val="design"/>
      <sheetName val="DATA_PRG"/>
      <sheetName val="nodes"/>
      <sheetName val="habs-list"/>
      <sheetName val="int-Dia"/>
      <sheetName val="Data.F8.BTR"/>
      <sheetName val="Data-Road "/>
      <sheetName val="DATA-CD "/>
      <sheetName val="segments-details"/>
      <sheetName val="int-Dia-hdpe"/>
      <sheetName val="int-Dia-pvc"/>
      <sheetName val="CONVEYANCE  (2)"/>
      <sheetName val="m"/>
      <sheetName val="RAFT"/>
      <sheetName val="scour depth"/>
      <sheetName val="t_prsr"/>
      <sheetName val="id"/>
      <sheetName val="wh"/>
      <sheetName val="inWords"/>
      <sheetName val="DATA-BASE"/>
      <sheetName val="DATA-ABSTRACT"/>
      <sheetName val="PUMP_DATA"/>
      <sheetName val="Admin"/>
      <sheetName val="Levels"/>
      <sheetName val="Bed Fall"/>
      <sheetName val="RCC Pier Checking"/>
      <sheetName val="T-BEAM (longitudinal)"/>
      <sheetName val="DECK SLAB DESIGN"/>
      <sheetName val="IRC TABLES"/>
      <sheetName val="Bitumen trunk"/>
      <sheetName val="Feeder"/>
      <sheetName val="R99 etc"/>
      <sheetName val="Trunk unpaved"/>
      <sheetName val="Bill-12"/>
      <sheetName val="HDPE"/>
      <sheetName val="DI"/>
      <sheetName val="pvc"/>
      <sheetName val="hdpe_basic"/>
      <sheetName val="pvc_basic"/>
      <sheetName val="bom"/>
      <sheetName val="sectorwise"/>
      <sheetName val="_5wgdhabfinal00_01"/>
      <sheetName val="Intro"/>
      <sheetName val="narsib~1"/>
      <sheetName val="Road_data"/>
      <sheetName val="Gen_Abs"/>
      <sheetName val="data_existing_do_not_delete"/>
      <sheetName val="Config"/>
      <sheetName val="Rates-May-14"/>
      <sheetName val="wh_data"/>
      <sheetName val="wh_data_R"/>
      <sheetName val="CPHEEO"/>
      <sheetName val="input"/>
      <sheetName val="Lead  RATES"/>
      <sheetName val="OSWI Qlfy"/>
      <sheetName val="AEOS Qlfy"/>
      <sheetName val="TOP SLAB-beams"/>
      <sheetName val="drains-data"/>
      <sheetName val="CC Rd Data"/>
      <sheetName val="GSB"/>
      <sheetName val="ALL ABSTRACT"/>
      <sheetName val="Medchal LEAD"/>
      <sheetName val="INDEX"/>
      <sheetName val="BoreWell"/>
      <sheetName val="Council hall"/>
      <sheetName val="Transport Shed"/>
      <sheetName val="Compost Plat"/>
      <sheetName val="Security Room"/>
      <sheetName val="Office Room"/>
      <sheetName val="Waste Receiving Platform"/>
      <sheetName val="DRCC Sheds"/>
      <sheetName val="C&amp;D Shed"/>
      <sheetName val="Compost Platform"/>
      <sheetName val="Compost Screening Storage Shed"/>
      <sheetName val="Est-Drain "/>
      <sheetName val="Drain section"/>
      <sheetName val="Mechanical Equipment"/>
      <sheetName val="Building Data"/>
      <sheetName val="Gate &amp; Chain link fencQty Civil"/>
      <sheetName val="Electrical &amp; Plumbing"/>
      <sheetName val="C-data"/>
      <sheetName val="SHEDS STEEL QTY"/>
      <sheetName val="Mortars,"/>
      <sheetName val="data-Bld-20-21"/>
      <sheetName val="Civil SSR"/>
      <sheetName val="datas-CC Drain"/>
      <sheetName val="WS SSR"/>
      <sheetName val="WS Data"/>
      <sheetName val="conveyance"/>
      <sheetName val="ELE-INT"/>
      <sheetName val="ELE-ANALYSIS"/>
      <sheetName val="QUANTITY SHEET"/>
      <sheetName val="240 Meter Yard"/>
      <sheetName val="steel(240M Yard)"/>
      <sheetName val="Est-elec"/>
      <sheetName val="Est-plumbing"/>
      <sheetName val="Dismantling"/>
      <sheetName val="Datas-Dismantling"/>
      <sheetName val="Rates"/>
      <sheetName val="Main sheet"/>
      <sheetName val="650kL-design-final"/>
      <sheetName val="SSR 2016-17"/>
      <sheetName val="0000000000000"/>
      <sheetName val="1000000000000"/>
      <sheetName val="rates SSR"/>
      <sheetName val="DATA_ENTRY"/>
      <sheetName val="Letter"/>
      <sheetName val="Report"/>
      <sheetName val="Cover"/>
      <sheetName val="GenAbs"/>
      <sheetName val="DetAbsAbs"/>
      <sheetName val="Seignarages"/>
      <sheetName val="DetEst"/>
      <sheetName val="WorkSlip"/>
      <sheetName val="BTLeads"/>
      <sheetName val="RMR"/>
      <sheetName val="MRoad data"/>
      <sheetName val="Certificates"/>
      <sheetName val="back filling gravel"/>
      <sheetName val="Global factors"/>
      <sheetName val="Lead statement"/>
      <sheetName val="19.air valves basic data"/>
      <sheetName val="17.basic data"/>
      <sheetName val="18.back bone"/>
      <sheetName val="41.econ pm background info"/>
      <sheetName val="Sorted"/>
      <sheetName val="loads at base of pier"/>
      <sheetName val="Specification report"/>
      <sheetName val="Quarry"/>
      <sheetName val="CER"/>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veChamber_16-09"/>
      <sheetName val="ValveChamber"/>
      <sheetName val="CS"/>
      <sheetName val="maya"/>
      <sheetName val="ValveChamber -OHSR-legal"/>
      <sheetName val="CR"/>
      <sheetName val="Data"/>
      <sheetName val="Lead"/>
      <sheetName val="Lead statement ss5"/>
    </sheetNames>
    <sheetDataSet>
      <sheetData sheetId="0"/>
      <sheetData sheetId="1"/>
      <sheetData sheetId="2"/>
      <sheetData sheetId="3" refreshError="1">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sheetData>
      <sheetData sheetId="4"/>
      <sheetData sheetId="5"/>
      <sheetData sheetId="6" refreshError="1"/>
      <sheetData sheetId="7" refreshError="1"/>
      <sheetData sheetId="8"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veChamber_16-09"/>
      <sheetName val="ValveChamber"/>
      <sheetName val="CS"/>
      <sheetName val="maya"/>
      <sheetName val="ValveChamber -OHSR-legal"/>
      <sheetName val="CR"/>
      <sheetName val="Data"/>
    </sheetNames>
    <sheetDataSet>
      <sheetData sheetId="0"/>
      <sheetData sheetId="1"/>
      <sheetData sheetId="2"/>
      <sheetData sheetId="3" refreshError="1">
        <row r="3">
          <cell r="A3" t="str">
            <v>Description</v>
          </cell>
        </row>
        <row r="4">
          <cell r="A4" t="str">
            <v>C.C (1:6:10 ) Mix for Foundation Concrete to ISOLATED works using 40mm H.B.Q metal including cost &amp; conveyance of materials and labour charges seigniorage charges etc complete .</v>
          </cell>
        </row>
        <row r="5">
          <cell r="A5">
            <v>0</v>
          </cell>
        </row>
        <row r="6">
          <cell r="A6" t="str">
            <v>C.C (1:4:8 ) Mix for Foundation Concrete to ISOLATED works using 40mm H.B.G metal including cost &amp; conveyance of materials and labour charges seigniorage charges etc complete .</v>
          </cell>
        </row>
        <row r="11">
          <cell r="A11">
            <v>0</v>
          </cell>
        </row>
        <row r="12">
          <cell r="A12">
            <v>0</v>
          </cell>
        </row>
        <row r="13">
          <cell r="A13">
            <v>0</v>
          </cell>
        </row>
        <row r="14">
          <cell r="A14" t="str">
            <v>R.C.C.(1:2:4) mix for Side walls to VALVE CHAMBERS using 20mm HBG chips with necessary Qty of steel per 1 cum of concrete including C &amp; C of all materials and labour charges seig charges, centering , curing etc complete but excluding cost of steel and fab</v>
          </cell>
        </row>
        <row r="15">
          <cell r="A15">
            <v>0</v>
          </cell>
        </row>
        <row r="16">
          <cell r="A16" t="str">
            <v>R.C.C.(1:2:4) mix for Cover slab to VALVE CHAMBERS using 20mm HBG chips with necessary Qty of steel per 1 cum of concrete including C &amp; C of all materials and labour charges seig charges, centering , curing etc complete but excluding cost of steel and fab</v>
          </cell>
        </row>
        <row r="17">
          <cell r="A17">
            <v>0</v>
          </cell>
        </row>
        <row r="18">
          <cell r="A18" t="str">
            <v>R.C.C.(1:2:4) mix for Bottom slab to VALVE CHAMBERS using 20mm HBG chips with necessary Qty of steel per 1 cum of concrete including C &amp; C of all materials and labour charges seig charges, centering , curing etc complete but excluding cost of steel and fa</v>
          </cell>
        </row>
        <row r="23">
          <cell r="A23">
            <v>0</v>
          </cell>
        </row>
        <row r="24">
          <cell r="A24" t="str">
            <v>Plastering with CM.(1:5)mix 12mm thick for ISOLATED works including cost &amp; conveyance of all materials and labour charges etc,complete for all exposed brick work.</v>
          </cell>
        </row>
        <row r="25">
          <cell r="A25">
            <v>0</v>
          </cell>
        </row>
        <row r="26">
          <cell r="A26" t="str">
            <v>Plastering with C.M (1:3)mix 8mm thick for ISOLATED including cost &amp; conveyance of all materials and labour charges etc , complete.</v>
          </cell>
        </row>
        <row r="27">
          <cell r="A27">
            <v>0</v>
          </cell>
        </row>
      </sheetData>
      <sheetData sheetId="4"/>
      <sheetData sheetId="5"/>
      <sheetData sheetId="6"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Data_F8_BTR"/>
      <sheetName val="lead-st"/>
      <sheetName val="rdamdata"/>
      <sheetName val="Cover-MEstt_"/>
      <sheetName val="ABST(PART_B)_"/>
      <sheetName val="F6-Gnrl_Abstrt"/>
      <sheetName val="sub-data_"/>
      <sheetName val="sub_estt"/>
      <sheetName val="Work_sheet"/>
      <sheetName val="r"/>
      <sheetName val="Common "/>
      <sheetName val="Lead statement ss5"/>
      <sheetName val="Cover-MEstt_1"/>
      <sheetName val="ABST(PART_B)_1"/>
      <sheetName val="F6-Gnrl_Abstrt1"/>
      <sheetName val="sub-data_1"/>
      <sheetName val="Data_F8_BTR1"/>
      <sheetName val="sub_estt1"/>
      <sheetName val="Common_"/>
      <sheetName val="MRATES"/>
      <sheetName val="Material"/>
      <sheetName val="Plant &amp;  Machinery"/>
      <sheetName val="DATA_PRG"/>
      <sheetName val="leads"/>
      <sheetName val="CI"/>
      <sheetName val="DI"/>
      <sheetName val="G.R.P"/>
      <sheetName val="HDPE"/>
      <sheetName val="PSC REVISED"/>
      <sheetName val="pvc"/>
      <sheetName val="v"/>
      <sheetName val="m"/>
      <sheetName val="Levels"/>
      <sheetName val="segments-details"/>
      <sheetName val="int-Dia-hdpe"/>
      <sheetName val="habs-list"/>
      <sheetName val="int-Dia-pvc"/>
      <sheetName val="maya"/>
      <sheetName val="DATA"/>
      <sheetName val="Road data"/>
      <sheetName val="mlead"/>
      <sheetName val="abs road"/>
      <sheetName val="R_Det"/>
      <sheetName val="Works"/>
      <sheetName val="RMR"/>
      <sheetName val="General"/>
      <sheetName val="t_prsr"/>
      <sheetName val="id"/>
      <sheetName val="wh_data"/>
      <sheetName val="wh_data_R"/>
      <sheetName val="CPHEEO"/>
      <sheetName val="input"/>
      <sheetName val="Class IV Qtr. Ele"/>
      <sheetName val="coverpage"/>
      <sheetName val="Lead statement"/>
      <sheetName val="PUMP_DATA"/>
      <sheetName val="F6-Est4"/>
      <sheetName val="SUMP1420KL@HW"/>
      <sheetName val="Sheet2"/>
      <sheetName val="Cover"/>
      <sheetName val="Cover-MEstt_2"/>
      <sheetName val="ABST(PART_B)_2"/>
      <sheetName val="F6-Gnrl_Abstrt2"/>
      <sheetName val="sub-data_2"/>
      <sheetName val="Data_F8_BTR2"/>
      <sheetName val="sub_estt2"/>
      <sheetName val="Common_1"/>
      <sheetName val="Lead_statement_ss5"/>
      <sheetName val="G_R_P"/>
      <sheetName val="PSC_REVISED"/>
      <sheetName val="Plant_&amp;__Machinery"/>
      <sheetName val="Cover-MEstt_3"/>
      <sheetName val="ABST(PART_B)_3"/>
      <sheetName val="F6-Gnrl_Abstrt3"/>
      <sheetName val="sub-data_3"/>
      <sheetName val="Data_F8_BTR3"/>
      <sheetName val="sub_estt3"/>
      <sheetName val="Common_2"/>
      <sheetName val="Lead_statement_ss51"/>
      <sheetName val="G_R_P1"/>
      <sheetName val="PSC_REVISED1"/>
      <sheetName val="Plant_&amp;__Machinery1"/>
      <sheetName val="Specification"/>
      <sheetName val="GROUND FLOOR"/>
      <sheetName val="Bridge Data 2005-06"/>
      <sheetName val="Data 07-08 "/>
      <sheetName val="nodes"/>
      <sheetName val="int-Dia"/>
      <sheetName val="JAWAHAR-hyd-original"/>
      <sheetName val="Rate"/>
      <sheetName val="PM&amp;GM"/>
      <sheetName val="AV-PVC"/>
      <sheetName val="DI gate-DI"/>
      <sheetName val="DIgate_PVC "/>
      <sheetName val="sg-clay(d)"/>
      <sheetName val="LS"/>
      <sheetName val="BWSCPlt"/>
      <sheetName val="DATA-BASE"/>
      <sheetName val="DATA-ABSTRACT"/>
      <sheetName val="Bitumen trunk"/>
      <sheetName val="Feeder"/>
      <sheetName val="R99 etc"/>
      <sheetName val="Trunk unpaved"/>
      <sheetName val="sub-dapa "/>
      <sheetName val="Plant 㫨  Machinery"/>
      <sheetName val="DATA_ENTRY"/>
      <sheetName val="1V800"/>
      <sheetName val="Rates"/>
      <sheetName val="hdpe_basic"/>
      <sheetName val="pvc_basic"/>
      <sheetName val="Avenue Plantation "/>
      <sheetName val="farmyard"/>
      <sheetName val="In put soft"/>
      <sheetName val="softscape data "/>
      <sheetName val="est input"/>
      <sheetName val="C-data  2)"/>
      <sheetName val="conveyance "/>
      <sheetName val="Civil SoR"/>
      <sheetName val="WS SoR "/>
      <sheetName val="C-data  for sub est"/>
      <sheetName val="Chain link mesh "/>
      <sheetName val="MS Grill CW"/>
      <sheetName val=" SS Gate (2)"/>
      <sheetName val=" Barbed wire (2)"/>
      <sheetName val="Genera Abstract Estimate "/>
      <sheetName val="Joinery"/>
      <sheetName val="WS Data"/>
      <sheetName val="Entrance Arch ( H )"/>
      <sheetName val="Entrance Arch ( CH )"/>
      <sheetName val="Soft Scape"/>
      <sheetName val="1.Hard Scape "/>
      <sheetName val="2"/>
      <sheetName val="Sliding Gate"/>
      <sheetName val="Boundary Wall"/>
      <sheetName val="Toilet 5X3m"/>
      <sheetName val="Shower Area 4X1.5m"/>
      <sheetName val="Cremains Room 5X5m"/>
      <sheetName val="Office Room 6X6m"/>
      <sheetName val="Security Room 3X3m"/>
      <sheetName val="Store Room 6X5.7m"/>
      <sheetName val="Mortury 6X6m"/>
      <sheetName val="Pre Ritual Area 8X8m"/>
      <sheetName val="Post Ritual Area 6X5m"/>
      <sheetName val="Electric Crematorioum 15X15m"/>
      <sheetName val="Conventional Crematorium6.2X5.2"/>
      <sheetName val="Office cum Security Room 7X4m"/>
      <sheetName val="Chain link mesh fencing "/>
      <sheetName val="SPT vs PHI"/>
      <sheetName val="CPI"/>
      <sheetName val="WPI C"/>
      <sheetName val="WPI all"/>
      <sheetName val="WPI HM"/>
      <sheetName val="WPI S"/>
      <sheetName val="SSR 2015-16"/>
      <sheetName val="DATA SHEET FOR 2012 - 13"/>
      <sheetName val="Main sheet"/>
      <sheetName val="Nspt-smp-final-ORIGINAL"/>
      <sheetName val="Sorted"/>
      <sheetName val="ABS"/>
      <sheetName val="gen"/>
      <sheetName val="Sheet3"/>
      <sheetName val="Data rough"/>
      <sheetName val="Lead Distance"/>
      <sheetName val="bundqty"/>
      <sheetName val="Data-ELSR"/>
      <sheetName val="Mortars"/>
      <sheetName val="zone-8"/>
      <sheetName val="MHNO_LEV"/>
      <sheetName val=" Data -Valves"/>
      <sheetName val="detls"/>
      <sheetName val="habs-details"/>
      <sheetName val="hab-details"/>
      <sheetName val="INPUT-DATA"/>
      <sheetName val="DL CAL"/>
      <sheetName val="Specification report"/>
      <sheetName val="SSR 2014-15 Rates"/>
      <sheetName val="Flanged Beams"/>
      <sheetName val="Rectangular Beam"/>
      <sheetName val="not req 3"/>
      <sheetName val="ultmom"/>
      <sheetName val="dlvoid"/>
      <sheetName val="final abstract"/>
      <sheetName val="dump"/>
      <sheetName val="Data-2010-11"/>
      <sheetName val="detail'02"/>
      <sheetName val="Boq"/>
      <sheetName val="TBAL9697 -group wise  sdpl"/>
      <sheetName val="Process"/>
      <sheetName val="Sheet9"/>
      <sheetName val="ESTIMATE"/>
      <sheetName val="SSR 2010-11 Rates"/>
      <sheetName val="ssr-rates"/>
      <sheetName val="data existing_do not delete"/>
      <sheetName val="HDPE-pipe-rates"/>
      <sheetName val="pvc-pipe-rates"/>
      <sheetName val="p&amp;m"/>
      <sheetName val="BTR"/>
      <sheetName val="Line"/>
      <sheetName val="Rd.Est"/>
      <sheetName val="Convey"/>
      <sheetName val="BALAN1"/>
      <sheetName val="Lead_statement"/>
      <sheetName val="Road_data"/>
      <sheetName val="abs_road"/>
      <sheetName val="Class_IV_Qtr__Ele"/>
      <sheetName val="C.D.Abs.Est."/>
      <sheetName val="WATER-HAMMER"/>
      <sheetName val="20kL-design-final"/>
      <sheetName val="wh"/>
      <sheetName val="AV-HDPE"/>
      <sheetName val="Di_gate-HDPE"/>
      <sheetName val="Valves"/>
      <sheetName val="MS Rates"/>
      <sheetName val="AV-BWSC&amp;MS"/>
      <sheetName val="AV_AC"/>
      <sheetName val="di_Gate_AC"/>
      <sheetName val="Digate-BWSCP-MS"/>
      <sheetName val="DI_gate_di"/>
      <sheetName val="LEAD (2)"/>
      <sheetName val="water-hammar-strenght"/>
      <sheetName val="FORM7"/>
      <sheetName val="LOCAL RATES"/>
      <sheetName val="TOP SLAB-beams"/>
      <sheetName val="abst"/>
      <sheetName val="design"/>
      <sheetName val="crop water req.(Kh)  "/>
      <sheetName val="Bund"/>
      <sheetName val="hdpe weights"/>
      <sheetName val="m1"/>
      <sheetName val="co_5"/>
      <sheetName val="hdpe-rates"/>
      <sheetName val="pvc-rates"/>
      <sheetName val="Formulas"/>
      <sheetName val="SITE OVERHEADS"/>
      <sheetName val="conc-foot-gradeslab"/>
      <sheetName val="Data_Base"/>
      <sheetName val="Data well"/>
      <sheetName val="Road_data1"/>
      <sheetName val="abs_road1"/>
      <sheetName val="Class_IV_Qtr__Ele1"/>
      <sheetName val="Lead_statement1"/>
      <sheetName val="GROUND_FLOOR"/>
      <sheetName val="Bridge_Data_2005-06"/>
      <sheetName val="Data_07-08_"/>
      <sheetName val="DI_gate-DI"/>
      <sheetName val="DIgate_PVC_"/>
      <sheetName val="Bitumen_trunk"/>
      <sheetName val="R99_etc"/>
      <sheetName val="Trunk_unpaved"/>
      <sheetName val="sub-dapa_"/>
      <sheetName val="Plant_㫨__Machinery"/>
      <sheetName val="Avenue_Plantation_"/>
      <sheetName val="In_put_soft"/>
      <sheetName val="softscape_data_"/>
      <sheetName val="est_input"/>
      <sheetName val="C-data__2)"/>
      <sheetName val="conveyance_"/>
      <sheetName val="Civil_SoR"/>
      <sheetName val="WS_SoR_"/>
      <sheetName val="C-data__for_sub_est"/>
      <sheetName val="Chain_link_mesh_"/>
      <sheetName val="MS_Grill_CW"/>
      <sheetName val="_SS_Gate_(2)"/>
      <sheetName val="_Barbed_wire_(2)"/>
      <sheetName val="Genera_Abstract_Estimate_"/>
      <sheetName val="WS_Data"/>
      <sheetName val="Entrance_Arch_(_H_)"/>
      <sheetName val="Entrance_Arch_(_CH_)"/>
      <sheetName val="Soft_Scape"/>
      <sheetName val="1_Hard_Scape_"/>
      <sheetName val="Sliding_Gate"/>
      <sheetName val="Boundary_Wall"/>
      <sheetName val="Toilet_5X3m"/>
      <sheetName val="Shower_Area_4X1_5m"/>
      <sheetName val="Cremains_Room_5X5m"/>
      <sheetName val="Office_Room_6X6m"/>
      <sheetName val="Security_Room_3X3m"/>
      <sheetName val="Store_Room_6X5_7m"/>
      <sheetName val="Mortury_6X6m"/>
      <sheetName val="Pre_Ritual_Area_8X8m"/>
      <sheetName val="Post_Ritual_Area_6X5m"/>
      <sheetName val="Electric_Crematorioum_15X15m"/>
      <sheetName val="Conventional_Crematorium6_2X5_2"/>
      <sheetName val="Office_cum_Security_Room_7X4m"/>
      <sheetName val="Chain_link_mesh_fencing_"/>
      <sheetName val="SPT_vs_PHI"/>
      <sheetName val="WPI_C"/>
      <sheetName val="WPI_all"/>
      <sheetName val="WPI_HM"/>
      <sheetName val="WPI_S"/>
      <sheetName val="SSR_2015-16"/>
      <sheetName val="DATA_SHEET_FOR_2012_-_13"/>
      <sheetName val="Main_sheet"/>
      <sheetName val="_Data_-Valves"/>
      <sheetName val="TCS_Schedule (2)"/>
      <sheetName val="137-140"/>
      <sheetName val="141-142"/>
      <sheetName val="ElectricalSSR"/>
      <sheetName val="Earthwork MCW"/>
      <sheetName val="TCS Proposed"/>
      <sheetName val="C-data"/>
      <sheetName val="MRoad data"/>
      <sheetName val="#REF"/>
      <sheetName val="factors"/>
      <sheetName val="Summary- Flyovers"/>
      <sheetName val="PVC weights"/>
      <sheetName val="index"/>
      <sheetName val="Global factors"/>
      <sheetName val="Z1_DATA"/>
      <sheetName val="BM-HOOP"/>
      <sheetName val="Iocount"/>
      <sheetName val="ewst"/>
      <sheetName val="_5wgdhabfinal00_01"/>
      <sheetName val="Detail In Door Stad"/>
      <sheetName val="1-Pop Proj"/>
      <sheetName val="sand"/>
      <sheetName val="stone"/>
      <sheetName val="Hyd_Stmt"/>
      <sheetName val="pop"/>
      <sheetName val="Elect."/>
      <sheetName val="l"/>
      <sheetName val="BS8007"/>
      <sheetName val="D2_CO"/>
      <sheetName val="Structure Bills Qty"/>
      <sheetName val="dist dump"/>
      <sheetName val="New33KVSS_E3"/>
      <sheetName val="Prop aug of Ex 33KVSS_E3a"/>
      <sheetName val="agl-pump-sets"/>
      <sheetName val="EG"/>
      <sheetName val="pump-sets(AI)"/>
      <sheetName val="per-capita"/>
      <sheetName val="towns&amp;villages"/>
      <sheetName val="Addl.40"/>
      <sheetName val="bricks"/>
      <sheetName val="mtc esti"/>
      <sheetName val="Detailed"/>
      <sheetName val="Quarry"/>
      <sheetName val="CRUST"/>
      <sheetName val="QDTS"/>
      <sheetName val="nandipet intra"/>
      <sheetName val="data-WC"/>
      <sheetName val="PLAN_FEB97"/>
      <sheetName val="AV-DI"/>
      <sheetName val="scour-DI-CI"/>
      <sheetName val="scour-pvc-hdpe-psc-bwsc"/>
      <sheetName val="Relig-place"/>
      <sheetName val="foundation(V)"/>
      <sheetName val="Main"/>
      <sheetName val="Road data-TDR"/>
      <sheetName val="other rates"/>
      <sheetName val="DATA SHEET FOR 2014-15"/>
      <sheetName val="SSR 2016-17"/>
      <sheetName val="cert"/>
      <sheetName val="Sheet1 (2)"/>
      <sheetName val="CD Data"/>
      <sheetName val="cover1"/>
      <sheetName val="RevenueInput"/>
      <sheetName val="sectorwise"/>
      <sheetName val="Mp-team 1"/>
      <sheetName val="Factory_rates"/>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FORMAS"/>
      <sheetName val="CHECK-SLIP"/>
      <sheetName val="DESIGN NORMS"/>
      <sheetName val="DESIGN CALUCULATIONS"/>
      <sheetName val="ABSTRACT-DESIGN CALUCULATIONS"/>
      <sheetName val="GRAVITY MAIN"/>
      <sheetName val="PUMPING MAIN"/>
      <sheetName val="PUMP SETS DESIGN"/>
      <sheetName val="GENERAL-ABSTRACT"/>
      <sheetName val="COMPONENTS"/>
      <sheetName val="DATA-ABSTRACT"/>
      <sheetName val="SSR(Buildings)"/>
      <sheetName val="SSR(PH)"/>
      <sheetName val="SSR(I&amp;CAD)"/>
      <sheetName val="PVC-Rates"/>
      <sheetName val="Labour charges"/>
      <sheetName val="Labour charges(detl)"/>
      <sheetName val="LEAD STATEMENT"/>
      <sheetName val="OHSR(Detail)"/>
      <sheetName val="DUMMY_EST"/>
      <sheetName val="DATA-LIST"/>
      <sheetName val="DATA SHEET"/>
      <sheetName val="DATA OHSR"/>
      <sheetName val="DATA AC PIPES"/>
      <sheetName val="DATA PVC PIPES"/>
      <sheetName val="BORE WELL"/>
      <sheetName val="SS TANK(HOMO)"/>
      <sheetName val="SS FILTERS"/>
      <sheetName val="SS TANK(HET)"/>
      <sheetName val="SS FILTERS(SQM)"/>
      <sheetName val="OHSR"/>
      <sheetName val="TRANSMISSION MAINS"/>
      <sheetName val="PUMP SETS"/>
      <sheetName val="WEIR CHAMBER"/>
      <sheetName val="PUMP HOUSE"/>
      <sheetName val="PUMP HOUSE(SQM)"/>
      <sheetName val="CW SUMP"/>
      <sheetName val="RWW_PH"/>
      <sheetName val="RAW WATER WELL"/>
      <sheetName val="VALVE PIT"/>
      <sheetName val="FLOW-DIAGRAM"/>
      <sheetName val="DATA-BASE"/>
      <sheetName val="TRANS.MAINS.LEVELS"/>
      <sheetName val="SSF(INT.CONS)"/>
      <sheetName val="DATA_ABSTRACT"/>
      <sheetName val="DATA_BASE"/>
      <sheetName val="m"/>
      <sheetName val="Labour"/>
      <sheetName val="Material"/>
      <sheetName val="Plant &amp;  Machinery"/>
      <sheetName val="Data.F8.BTR"/>
      <sheetName val="DESIGN_NORMS"/>
      <sheetName val="DESIGN_CALUCULATIONS"/>
      <sheetName val="ABSTRACT-DESIGN_CALUCULATIONS"/>
      <sheetName val="GRAVITY_MAIN"/>
      <sheetName val="PUMPING_MAIN"/>
      <sheetName val="PUMP_SETS_DESIGN"/>
      <sheetName val="Labour_charges"/>
      <sheetName val="Labour_charges(detl)"/>
      <sheetName val="LEAD_STATEMENT"/>
      <sheetName val="DATA_SHEET"/>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LEAD_STATEMENT1"/>
      <sheetName val="DATA_SHEET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Common "/>
      <sheetName val="DESIGN_NORMS2"/>
      <sheetName val="DESIGN_CALUCULATIONS2"/>
      <sheetName val="ABSTRACT-DESIGN_CALUCULATIONS2"/>
      <sheetName val="GRAVITY_MAIN2"/>
      <sheetName val="PUMPING_MAIN2"/>
      <sheetName val="PUMP_SETS_DESIGN2"/>
      <sheetName val="Labour_charges2"/>
      <sheetName val="Labour_charges(detl)2"/>
      <sheetName val="LEAD_STATEMENT2"/>
      <sheetName val="DATA_SHEET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lant_&amp;__Machinery"/>
      <sheetName val="Common_"/>
      <sheetName val="Data_F8_BTR"/>
      <sheetName val="Sheet3"/>
      <sheetName val="Class IV Qtr. Ele"/>
      <sheetName val="data"/>
      <sheetName val="r"/>
      <sheetName val="rdamdata"/>
      <sheetName val="leads"/>
      <sheetName val="lead-st"/>
      <sheetName val="Lead"/>
      <sheetName val="AV-HDPE"/>
      <sheetName val="Di_gate-HDPE"/>
      <sheetName val="BWSCPlt"/>
      <sheetName val="CI"/>
      <sheetName val="DI"/>
      <sheetName val="G.R.P"/>
      <sheetName val="HDPE"/>
      <sheetName val="PSC REVISED"/>
      <sheetName val="pvc"/>
      <sheetName val="DATA_PRG"/>
      <sheetName val="maya"/>
      <sheetName val="RAFT"/>
      <sheetName val="scour depth"/>
      <sheetName val="SUMP1420KL@HW"/>
      <sheetName val="Sheet2"/>
      <sheetName val="Lead statement ss5"/>
      <sheetName val="Bridge Data 2005-06"/>
      <sheetName val="GF SB Ok "/>
      <sheetName val="sup dat"/>
      <sheetName val="MRATES"/>
      <sheetName val="pvc_basic"/>
      <sheetName val="Sheet1"/>
      <sheetName val="Bitumen trunk"/>
      <sheetName val="Feeder"/>
      <sheetName val="R99 etc"/>
      <sheetName val="Trunk unpaved"/>
      <sheetName val="Work_sheet"/>
      <sheetName val="Usage"/>
      <sheetName val="General"/>
      <sheetName val="segments-details"/>
      <sheetName val="int-Dia-hdpe"/>
      <sheetName val="habs-list"/>
      <sheetName val="box-12"/>
      <sheetName val="DATAS"/>
      <sheetName val="SR"/>
      <sheetName val="Plant_&amp;__Machi.ery"/>
      <sheetName val="PUMP_DATA"/>
      <sheetName val="v"/>
      <sheetName val="DISCOUNT"/>
      <sheetName val="DESIGN_NORMS3"/>
      <sheetName val="DESIGN_CALUCULATIONS3"/>
      <sheetName val="ABSTRACT-DESIGN_CALUCULATIONS3"/>
      <sheetName val="GRAVITY_MAIN3"/>
      <sheetName val="PUMPING_MAIN3"/>
      <sheetName val="PUMP_SETS_DESIGN3"/>
      <sheetName val="Labour_charges3"/>
      <sheetName val="Labour_charges(detl)3"/>
      <sheetName val="LEAD_STATEMENT3"/>
      <sheetName val="DATA_SHEET3"/>
      <sheetName val="DATA_OHSR3"/>
      <sheetName val="DATA_AC_PIPES3"/>
      <sheetName val="DATA_PVC_PIPES3"/>
      <sheetName val="BORE_WELL3"/>
      <sheetName val="SS_TANK(HOMO)3"/>
      <sheetName val="SS_FILTERS3"/>
      <sheetName val="SS_TANK(HET)3"/>
      <sheetName val="SS_FILTERS(SQM)3"/>
      <sheetName val="TRANSMISSION_MAINS3"/>
      <sheetName val="PUMP_SETS3"/>
      <sheetName val="WEIR_CHAMBER3"/>
      <sheetName val="PUMP_HOUSE3"/>
      <sheetName val="PUMP_HOUSE(SQM)3"/>
      <sheetName val="CW_SUMP3"/>
      <sheetName val="RAW_WATER_WELL3"/>
      <sheetName val="VALVE_PIT3"/>
      <sheetName val="TRANS_MAINS_LEVELS3"/>
      <sheetName val="SSF(INT_CONS)3"/>
      <sheetName val="Plant_&amp;__Machinery1"/>
      <sheetName val="Data_F8_BTR1"/>
      <sheetName val="Common_1"/>
      <sheetName val="Class_IV_Qtr__Ele"/>
      <sheetName val="G_R_P"/>
      <sheetName val="PSC_REVISED"/>
      <sheetName val="DESIGN_NORMS4"/>
      <sheetName val="DESIGN_CALUCULATIONS4"/>
      <sheetName val="ABSTRACT-DESIGN_CALUCULATIONS4"/>
      <sheetName val="GRAVITY_MAIN4"/>
      <sheetName val="PUMPING_MAIN4"/>
      <sheetName val="PUMP_SETS_DESIGN4"/>
      <sheetName val="Labour_charges4"/>
      <sheetName val="Labour_charges(detl)4"/>
      <sheetName val="LEAD_STATEMENT4"/>
      <sheetName val="DATA_SHEET4"/>
      <sheetName val="DATA_OHSR4"/>
      <sheetName val="DATA_AC_PIPES4"/>
      <sheetName val="DATA_PVC_PIPES4"/>
      <sheetName val="BORE_WELL4"/>
      <sheetName val="SS_TANK(HOMO)4"/>
      <sheetName val="SS_FILTERS4"/>
      <sheetName val="SS_TANK(HET)4"/>
      <sheetName val="SS_FILTERS(SQM)4"/>
      <sheetName val="TRANSMISSION_MAINS4"/>
      <sheetName val="PUMP_SETS4"/>
      <sheetName val="WEIR_CHAMBER4"/>
      <sheetName val="PUMP_HOUSE4"/>
      <sheetName val="PUMP_HOUSE(SQM)4"/>
      <sheetName val="CW_SUMP4"/>
      <sheetName val="RAW_WATER_WELL4"/>
      <sheetName val="VALVE_PIT4"/>
      <sheetName val="TRANS_MAINS_LEVELS4"/>
      <sheetName val="SSF(INT_CONS)4"/>
      <sheetName val="Plant_&amp;__Machinery2"/>
      <sheetName val="Data_F8_BTR2"/>
      <sheetName val="Common_2"/>
      <sheetName val="Class_IV_Qtr__Ele1"/>
      <sheetName val="G_R_P1"/>
      <sheetName val="PSC_REVISED1"/>
      <sheetName val="Cover"/>
      <sheetName val="int-Dia-pvc"/>
      <sheetName val="nodes"/>
      <sheetName val="pop"/>
      <sheetName val="ssr-rates"/>
      <sheetName val="bom"/>
      <sheetName val="Estimate copy"/>
      <sheetName val="Abs"/>
      <sheetName val="Rate"/>
      <sheetName val="int-Dia"/>
      <sheetName val="JAWAHAR-hyd-original"/>
      <sheetName val="Civil Boq"/>
      <sheetName val="THK"/>
      <sheetName val="0000000000000"/>
      <sheetName val="cert"/>
      <sheetName val="SSR(I㫨CAD)"/>
      <sheetName val="Plant 㫨  Machinery"/>
      <sheetName val="Plant_㫨__Machinery"/>
      <sheetName val="Plant_㫨__Machi.ery"/>
      <sheetName val="data existing_do not delete"/>
      <sheetName val="CS "/>
      <sheetName val="coverpage"/>
      <sheetName val="Road data"/>
      <sheetName val="DATA_ENTRY"/>
      <sheetName val="Rates"/>
      <sheetName val="八幡"/>
      <sheetName val="sg-clay(d)"/>
      <sheetName val="mlead"/>
      <sheetName val="bundqty"/>
      <sheetName val="dBase"/>
      <sheetName val="Delivery mains"/>
      <sheetName val="Road Detail Est."/>
      <sheetName val="GEN_abstrct"/>
      <sheetName val="inWords"/>
      <sheetName val="_5wgdhabfinal00_01"/>
      <sheetName val="Main sheet"/>
      <sheetName val="hdpe_basic"/>
      <sheetName val="t_prsr"/>
      <sheetName val="id"/>
      <sheetName val="wh"/>
      <sheetName val="Relig-place"/>
      <sheetName val="l"/>
      <sheetName val="stone"/>
      <sheetName val="BM-HOOP"/>
      <sheetName val="Specification"/>
      <sheetName val="zone-8"/>
      <sheetName val="MHNO_LEV"/>
      <sheetName val="1V800"/>
      <sheetName val="Hyd_Stmt"/>
      <sheetName val="co_5"/>
      <sheetName val="Convey -16-17"/>
      <sheetName val="VALVE_PITU"/>
      <sheetName val="Data rough"/>
      <sheetName val="Data-ELSR"/>
      <sheetName val="Analy_7-10"/>
      <sheetName val="Levels"/>
      <sheetName val="RMR"/>
      <sheetName val="CPI"/>
      <sheetName val="WPI C"/>
      <sheetName val="WPI all"/>
      <sheetName val="WPI CM"/>
      <sheetName val="WPI S"/>
      <sheetName val="SSR 2015-16"/>
      <sheetName val="DATA SHEET FOR 2012 - 13"/>
      <sheetName val="Nspt-smp-final-ORIGINAL"/>
      <sheetName val="MRoad data"/>
      <sheetName val="horizontal"/>
      <sheetName val="p&amp;m"/>
      <sheetName val="Convey"/>
      <sheetName val="CPIPE"/>
      <sheetName val="wh_data"/>
      <sheetName val="wh_data_R"/>
      <sheetName val="CPHEEO"/>
      <sheetName val="input"/>
      <sheetName val="index"/>
      <sheetName val="ESTIMATE"/>
      <sheetName val="hdpe weights"/>
      <sheetName val="PVC weights"/>
      <sheetName val="Z1_DATA"/>
      <sheetName val=" data sheet "/>
      <sheetName val="abs road"/>
      <sheetName val="Data Main sheet"/>
      <sheetName val="Meas.-Hotel Part"/>
      <sheetName val="Data o"/>
      <sheetName val="ewst"/>
      <sheetName val="GA-Paderu"/>
      <sheetName val="BALAN1"/>
      <sheetName val="R_Det"/>
      <sheetName val="11.Habitations"/>
      <sheetName val="Specification report"/>
      <sheetName val="C-data"/>
      <sheetName val="FT-05-02IsoBOM"/>
      <sheetName val="desing crust"/>
      <sheetName val="factors"/>
      <sheetName val="Master data"/>
      <sheetName val="1819"/>
      <sheetName val="nov18"/>
      <sheetName val="HDPE-pipe-rates"/>
      <sheetName val="pvc-pipe-rates"/>
      <sheetName val="C.D.Abs.Est."/>
      <sheetName val="WATER-HAMMER"/>
      <sheetName val="final abstract"/>
      <sheetName val="SSR 2014-15 Rates"/>
      <sheetName val="First"/>
      <sheetName val="Factory_rates"/>
      <sheetName val="Bridge_Data_2005-06"/>
      <sheetName val="GF_SB_Ok_"/>
      <sheetName val="sup_dat"/>
      <sheetName val="Lead_statement_ss5"/>
      <sheetName val="Bitumen_trunk"/>
      <sheetName val="R99_etc"/>
      <sheetName val="Trunk_unpaved"/>
      <sheetName val="Plant_&amp;__Machi_ery"/>
      <sheetName val="scour_depth"/>
      <sheetName val="GM&amp;PM WE1 EST"/>
      <sheetName val="BWSCP"/>
      <sheetName val="Lead Distance"/>
      <sheetName val="Sheet9"/>
      <sheetName val="Iocount"/>
      <sheetName val="water-hammar-strenght"/>
      <sheetName val="habs-details"/>
      <sheetName val="LOCAL RATES"/>
      <sheetName val="sand"/>
      <sheetName val="hdpe-rates"/>
      <sheetName val="Staff Acco."/>
      <sheetName val="LABOUR RATE"/>
      <sheetName val="Material Rate"/>
      <sheetName val="Bed Class"/>
      <sheetName val="Cd"/>
      <sheetName val="DI gate-DI"/>
      <sheetName val="PM&amp;GM"/>
      <sheetName val="DIgate_PVC "/>
      <sheetName val="2014"/>
      <sheetName val="3405-2014"/>
      <sheetName val="Qty"/>
      <sheetName val="analysis"/>
      <sheetName val="TBAL9697 -group wise  sdpl"/>
      <sheetName val="PH-Data"/>
      <sheetName val="Table12"/>
      <sheetName val="Table9"/>
      <sheetName val="conc-foot-gradeslab"/>
      <sheetName val="Mortars"/>
      <sheetName val=" Data -Valves"/>
      <sheetName val="Macro1"/>
      <sheetName val="sheet5"/>
      <sheetName val="AV_AC"/>
      <sheetName val="di_Gate_AC"/>
      <sheetName val="Digate-BWSCP-MS"/>
      <sheetName val="DI_gate_di"/>
      <sheetName val="VALV"/>
      <sheetName val="AV-DI"/>
      <sheetName val="AV-PVC"/>
      <sheetName val="scour-DI-CI"/>
      <sheetName val="scour-pvc-hdpe-psc-bwsc"/>
      <sheetName val="m1"/>
      <sheetName val="detls"/>
      <sheetName val="BS8007"/>
      <sheetName val="Detailed"/>
      <sheetName val="MTC-estimate"/>
      <sheetName val="Gen Abs"/>
      <sheetName val="other rates"/>
      <sheetName val="DATA SHEET FOR 2014-15"/>
      <sheetName val="Sorted"/>
      <sheetName val="Analy"/>
      <sheetName val="Quarry"/>
      <sheetName val="Line"/>
      <sheetName val="BTR"/>
      <sheetName val="CRUST"/>
      <sheetName val="QDTS"/>
      <sheetName val="Abs_CD_2"/>
      <sheetName val="road est"/>
      <sheetName val="ECV"/>
      <sheetName val="SSR 2016-17"/>
      <sheetName val="Rates-May-14"/>
      <sheetName val="Data-Road "/>
      <sheetName val="Side Drains"/>
      <sheetName val="DATA-CD "/>
      <sheetName val="Protection Wall"/>
      <sheetName val="Intro."/>
      <sheetName val="boredetails"/>
      <sheetName val="PVC_dia"/>
    </sheetNames>
    <sheetDataSet>
      <sheetData sheetId="0"/>
      <sheetData sheetId="1"/>
      <sheetData sheetId="2"/>
      <sheetData sheetId="3"/>
      <sheetData sheetId="4"/>
      <sheetData sheetId="5"/>
      <sheetData sheetId="6"/>
      <sheetData sheetId="7"/>
      <sheetData sheetId="8"/>
      <sheetData sheetId="9"/>
      <sheetData sheetId="10" refreshError="1">
        <row r="11">
          <cell r="A11" t="str">
            <v>Thickness</v>
          </cell>
          <cell r="B11" t="str">
            <v>Rate</v>
          </cell>
        </row>
        <row r="12">
          <cell r="A12">
            <v>7.4999999999999997E-2</v>
          </cell>
          <cell r="B12">
            <v>4024.05</v>
          </cell>
        </row>
        <row r="13">
          <cell r="A13">
            <v>0.1</v>
          </cell>
          <cell r="B13">
            <v>3711.75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row r="6">
          <cell r="I6" t="str">
            <v>DIA</v>
          </cell>
          <cell r="J6" t="str">
            <v xml:space="preserve">THICKNESS </v>
          </cell>
          <cell r="K6" t="str">
            <v>OFF SET</v>
          </cell>
          <cell r="L6" t="str">
            <v>LEAN CONCRETE OFF SET</v>
          </cell>
          <cell r="M6" t="str">
            <v>THICKNESS</v>
          </cell>
          <cell r="N6" t="str">
            <v>RISE</v>
          </cell>
          <cell r="O6" t="str">
            <v>RADIUS OF CURVATURE</v>
          </cell>
          <cell r="P6" t="str">
            <v>OUTSIDE PROJECTION FOR FLAT SLABS</v>
          </cell>
          <cell r="Q6" t="str">
            <v>WIDTH</v>
          </cell>
          <cell r="R6" t="str">
            <v>HEIGHT</v>
          </cell>
          <cell r="S6" t="str">
            <v>Qty of Steel</v>
          </cell>
          <cell r="T6" t="str">
            <v>Side Wall Thickness</v>
          </cell>
        </row>
        <row r="7">
          <cell r="I7" t="str">
            <v>3A</v>
          </cell>
          <cell r="J7">
            <v>0.2</v>
          </cell>
          <cell r="K7">
            <v>0.15</v>
          </cell>
          <cell r="L7">
            <v>0.2</v>
          </cell>
          <cell r="M7">
            <v>0.1</v>
          </cell>
          <cell r="N7">
            <v>0</v>
          </cell>
          <cell r="O7">
            <v>8</v>
          </cell>
          <cell r="P7">
            <v>0.15</v>
          </cell>
          <cell r="Q7" t="str">
            <v>N.A.</v>
          </cell>
          <cell r="R7" t="str">
            <v>N.A.</v>
          </cell>
          <cell r="S7">
            <v>0</v>
          </cell>
          <cell r="T7">
            <v>0.15</v>
          </cell>
        </row>
        <row r="8">
          <cell r="I8" t="str">
            <v>3B</v>
          </cell>
          <cell r="J8">
            <v>0.15</v>
          </cell>
          <cell r="K8">
            <v>0.15</v>
          </cell>
          <cell r="L8">
            <v>0.2</v>
          </cell>
          <cell r="M8">
            <v>0.1</v>
          </cell>
          <cell r="N8">
            <v>0</v>
          </cell>
          <cell r="O8">
            <v>8</v>
          </cell>
          <cell r="P8">
            <v>0.15</v>
          </cell>
          <cell r="Q8" t="str">
            <v>N.A.</v>
          </cell>
          <cell r="R8" t="str">
            <v>N.A.</v>
          </cell>
          <cell r="S8">
            <v>0</v>
          </cell>
          <cell r="T8">
            <v>0.15</v>
          </cell>
        </row>
        <row r="9">
          <cell r="I9" t="str">
            <v>4A</v>
          </cell>
          <cell r="J9">
            <v>0.25</v>
          </cell>
          <cell r="K9">
            <v>0.3</v>
          </cell>
          <cell r="L9">
            <v>0.2</v>
          </cell>
          <cell r="M9">
            <v>0.1</v>
          </cell>
          <cell r="N9">
            <v>0</v>
          </cell>
          <cell r="O9">
            <v>8</v>
          </cell>
          <cell r="P9">
            <v>0.15</v>
          </cell>
          <cell r="Q9" t="str">
            <v>N.A.</v>
          </cell>
          <cell r="R9" t="str">
            <v>N.A.</v>
          </cell>
          <cell r="S9">
            <v>0</v>
          </cell>
          <cell r="T9">
            <v>0.15</v>
          </cell>
        </row>
        <row r="10">
          <cell r="I10" t="str">
            <v>4B</v>
          </cell>
          <cell r="J10">
            <v>0.15</v>
          </cell>
          <cell r="K10">
            <v>0.15</v>
          </cell>
          <cell r="L10">
            <v>0.2</v>
          </cell>
          <cell r="M10">
            <v>0.1</v>
          </cell>
          <cell r="N10">
            <v>0</v>
          </cell>
          <cell r="O10">
            <v>8</v>
          </cell>
          <cell r="P10">
            <v>0.15</v>
          </cell>
          <cell r="Q10" t="str">
            <v>N.A.</v>
          </cell>
          <cell r="R10" t="str">
            <v>N.A.</v>
          </cell>
          <cell r="S10">
            <v>0</v>
          </cell>
          <cell r="T10">
            <v>0.15</v>
          </cell>
        </row>
        <row r="11">
          <cell r="I11" t="str">
            <v>5A</v>
          </cell>
          <cell r="J11">
            <v>0.25</v>
          </cell>
          <cell r="K11">
            <v>0.45</v>
          </cell>
          <cell r="L11">
            <v>0.2</v>
          </cell>
          <cell r="M11">
            <v>7.4999999999999997E-2</v>
          </cell>
          <cell r="N11">
            <v>1</v>
          </cell>
          <cell r="O11">
            <v>3.62</v>
          </cell>
          <cell r="P11" t="str">
            <v>N.A.</v>
          </cell>
          <cell r="Q11">
            <v>0.2</v>
          </cell>
          <cell r="R11">
            <v>0.15</v>
          </cell>
          <cell r="S11">
            <v>1350</v>
          </cell>
          <cell r="T11">
            <v>0.15</v>
          </cell>
        </row>
        <row r="12">
          <cell r="I12" t="str">
            <v>5B</v>
          </cell>
          <cell r="J12">
            <v>0.15</v>
          </cell>
          <cell r="K12">
            <v>0.15</v>
          </cell>
          <cell r="L12">
            <v>0.2</v>
          </cell>
          <cell r="M12">
            <v>7.4999999999999997E-2</v>
          </cell>
          <cell r="N12">
            <v>1</v>
          </cell>
          <cell r="O12">
            <v>3.62</v>
          </cell>
          <cell r="P12" t="str">
            <v>N.A.</v>
          </cell>
          <cell r="Q12">
            <v>0.2</v>
          </cell>
          <cell r="R12">
            <v>0.15</v>
          </cell>
          <cell r="S12">
            <v>1200</v>
          </cell>
          <cell r="T12">
            <v>0.15</v>
          </cell>
        </row>
        <row r="13">
          <cell r="I13" t="str">
            <v>6A</v>
          </cell>
          <cell r="J13">
            <v>0.3</v>
          </cell>
          <cell r="K13">
            <v>0.3</v>
          </cell>
          <cell r="L13">
            <v>0.2</v>
          </cell>
          <cell r="M13">
            <v>7.4999999999999997E-2</v>
          </cell>
          <cell r="N13">
            <v>1.1299999999999999</v>
          </cell>
          <cell r="O13">
            <v>4.54</v>
          </cell>
          <cell r="P13" t="str">
            <v>N.A.</v>
          </cell>
          <cell r="Q13">
            <v>0.2</v>
          </cell>
          <cell r="R13">
            <v>0.15</v>
          </cell>
          <cell r="S13">
            <v>1400</v>
          </cell>
          <cell r="T13">
            <v>0.15</v>
          </cell>
        </row>
        <row r="14">
          <cell r="I14" t="str">
            <v>6B</v>
          </cell>
          <cell r="J14">
            <v>0.15</v>
          </cell>
          <cell r="K14">
            <v>0.15</v>
          </cell>
          <cell r="L14">
            <v>0.2</v>
          </cell>
          <cell r="M14">
            <v>7.4999999999999997E-2</v>
          </cell>
          <cell r="N14">
            <v>1.1299999999999999</v>
          </cell>
          <cell r="O14">
            <v>4.54</v>
          </cell>
          <cell r="P14" t="str">
            <v>N.A.</v>
          </cell>
          <cell r="Q14">
            <v>0.2</v>
          </cell>
          <cell r="R14">
            <v>0.15</v>
          </cell>
          <cell r="S14">
            <v>1225</v>
          </cell>
          <cell r="T14">
            <v>0.15</v>
          </cell>
        </row>
        <row r="15">
          <cell r="I15" t="str">
            <v>7A</v>
          </cell>
          <cell r="J15">
            <v>0.3</v>
          </cell>
          <cell r="K15">
            <v>0.45</v>
          </cell>
          <cell r="L15">
            <v>0.2</v>
          </cell>
          <cell r="M15">
            <v>7.4999999999999997E-2</v>
          </cell>
          <cell r="N15">
            <v>1.1299999999999999</v>
          </cell>
          <cell r="O15">
            <v>6</v>
          </cell>
          <cell r="P15" t="str">
            <v>N.A.</v>
          </cell>
          <cell r="Q15">
            <v>0.2</v>
          </cell>
          <cell r="R15">
            <v>0.15</v>
          </cell>
          <cell r="S15">
            <v>1500</v>
          </cell>
          <cell r="T15">
            <v>0.15</v>
          </cell>
        </row>
        <row r="16">
          <cell r="I16" t="str">
            <v>7B</v>
          </cell>
          <cell r="J16">
            <v>0.15</v>
          </cell>
          <cell r="K16">
            <v>0.15</v>
          </cell>
          <cell r="L16">
            <v>0.2</v>
          </cell>
          <cell r="M16">
            <v>7.4999999999999997E-2</v>
          </cell>
          <cell r="N16">
            <v>1.1299999999999999</v>
          </cell>
          <cell r="O16">
            <v>6</v>
          </cell>
          <cell r="P16" t="str">
            <v>N.A.</v>
          </cell>
          <cell r="Q16">
            <v>0.2</v>
          </cell>
          <cell r="R16">
            <v>0.15</v>
          </cell>
          <cell r="S16">
            <v>1250</v>
          </cell>
          <cell r="T16">
            <v>0.15</v>
          </cell>
        </row>
        <row r="17">
          <cell r="I17" t="str">
            <v>8A</v>
          </cell>
          <cell r="J17">
            <v>0.3</v>
          </cell>
          <cell r="K17">
            <v>0.6</v>
          </cell>
          <cell r="L17">
            <v>0.2</v>
          </cell>
          <cell r="M17">
            <v>7.4999999999999997E-2</v>
          </cell>
          <cell r="N17">
            <v>1.6</v>
          </cell>
          <cell r="O17">
            <v>5.8</v>
          </cell>
          <cell r="P17" t="str">
            <v>N.A.</v>
          </cell>
          <cell r="Q17">
            <v>0.2</v>
          </cell>
          <cell r="R17">
            <v>0.15</v>
          </cell>
          <cell r="S17">
            <v>1800</v>
          </cell>
          <cell r="T17">
            <v>0.15</v>
          </cell>
        </row>
        <row r="18">
          <cell r="I18" t="str">
            <v>8B</v>
          </cell>
          <cell r="J18">
            <v>0.15</v>
          </cell>
          <cell r="K18">
            <v>0.15</v>
          </cell>
          <cell r="L18">
            <v>0.2</v>
          </cell>
          <cell r="M18">
            <v>7.4999999999999997E-2</v>
          </cell>
          <cell r="N18">
            <v>1.6</v>
          </cell>
          <cell r="O18">
            <v>5.8</v>
          </cell>
          <cell r="P18" t="str">
            <v>N.A.</v>
          </cell>
          <cell r="Q18">
            <v>0.2</v>
          </cell>
          <cell r="R18">
            <v>0.15</v>
          </cell>
          <cell r="S18">
            <v>1650</v>
          </cell>
          <cell r="T18">
            <v>0.15</v>
          </cell>
        </row>
        <row r="19">
          <cell r="I19" t="str">
            <v>10A</v>
          </cell>
          <cell r="J19">
            <v>0.3</v>
          </cell>
          <cell r="K19">
            <v>0.6</v>
          </cell>
          <cell r="L19">
            <v>0.2</v>
          </cell>
          <cell r="M19">
            <v>0.1</v>
          </cell>
          <cell r="N19">
            <v>1.8</v>
          </cell>
          <cell r="O19">
            <v>8.0500000000000007</v>
          </cell>
          <cell r="P19" t="str">
            <v>N.A.</v>
          </cell>
          <cell r="Q19">
            <v>0.2</v>
          </cell>
          <cell r="R19">
            <v>0.15</v>
          </cell>
          <cell r="S19">
            <v>2200</v>
          </cell>
          <cell r="T19">
            <v>0.15</v>
          </cell>
        </row>
        <row r="20">
          <cell r="I20" t="str">
            <v>10B</v>
          </cell>
          <cell r="J20">
            <v>0.15</v>
          </cell>
          <cell r="K20">
            <v>0.15</v>
          </cell>
          <cell r="L20">
            <v>0.2</v>
          </cell>
          <cell r="M20">
            <v>0.1</v>
          </cell>
          <cell r="N20">
            <v>1.8</v>
          </cell>
          <cell r="O20">
            <v>8.0500000000000007</v>
          </cell>
          <cell r="P20" t="str">
            <v>N.A.</v>
          </cell>
          <cell r="Q20">
            <v>0.2</v>
          </cell>
          <cell r="R20">
            <v>0.15</v>
          </cell>
          <cell r="S20">
            <v>2000</v>
          </cell>
          <cell r="T20">
            <v>0.15</v>
          </cell>
        </row>
        <row r="21">
          <cell r="I21" t="str">
            <v>12A</v>
          </cell>
          <cell r="J21">
            <v>0</v>
          </cell>
          <cell r="K21">
            <v>0</v>
          </cell>
          <cell r="L21">
            <v>0</v>
          </cell>
          <cell r="M21">
            <v>0</v>
          </cell>
          <cell r="N21">
            <v>0</v>
          </cell>
          <cell r="O21">
            <v>0</v>
          </cell>
          <cell r="P21">
            <v>0</v>
          </cell>
          <cell r="Q21">
            <v>0</v>
          </cell>
          <cell r="R21">
            <v>0</v>
          </cell>
          <cell r="S21">
            <v>4500</v>
          </cell>
        </row>
        <row r="22">
          <cell r="I22" t="str">
            <v>12B</v>
          </cell>
          <cell r="J22">
            <v>0.3</v>
          </cell>
          <cell r="K22">
            <v>0.1</v>
          </cell>
          <cell r="L22">
            <v>0.15</v>
          </cell>
          <cell r="M22">
            <v>0.1</v>
          </cell>
          <cell r="N22">
            <v>2</v>
          </cell>
          <cell r="O22">
            <v>10</v>
          </cell>
          <cell r="P22">
            <v>0</v>
          </cell>
          <cell r="Q22">
            <v>0.45</v>
          </cell>
          <cell r="R22">
            <v>0.35</v>
          </cell>
          <cell r="S22">
            <v>4100</v>
          </cell>
          <cell r="T22">
            <v>0.2</v>
          </cell>
        </row>
      </sheetData>
      <sheetData sheetId="42"/>
      <sheetData sheetId="43"/>
      <sheetData sheetId="44"/>
      <sheetData sheetId="45"/>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Material"/>
      <sheetName val="DATA-BASE"/>
      <sheetName val="DATA-ABSTRACT"/>
      <sheetName val="data existing_do not delete"/>
      <sheetName val="maya"/>
      <sheetName val="SUMP1420KL@HW"/>
      <sheetName val="Sheet2"/>
      <sheetName val="Cover-MEstt_"/>
      <sheetName val="ABST(PART_B)_"/>
      <sheetName val="F6-Gnrl_Abstrt"/>
      <sheetName val="Data_F8_BTR"/>
      <sheetName val="sub-data_-no_full"/>
      <sheetName val="Diff_stmnt_(2)"/>
      <sheetName val="Cover-MEstt_1"/>
      <sheetName val="ABST(PART_B)_1"/>
      <sheetName val="F6-Gnrl_Abstrt1"/>
      <sheetName val="Data_F8_BTR1"/>
      <sheetName val="sub-data_-no_full1"/>
      <sheetName val="Diff_stmnt_(2)1"/>
      <sheetName val="RAFT"/>
      <sheetName val="scour depth"/>
      <sheetName val="Plant &amp;  Machinery"/>
      <sheetName val="Levels"/>
      <sheetName val="r"/>
      <sheetName val="RMR"/>
      <sheetName val="Bitumen trunk"/>
      <sheetName val="Trunk unpaved"/>
      <sheetName val="R99 etc"/>
      <sheetName val="leads"/>
      <sheetName val="Road data"/>
      <sheetName val="v"/>
      <sheetName val="ssr-rates"/>
      <sheetName val="other rates"/>
      <sheetName val="coverpage"/>
      <sheetName val="data"/>
      <sheetName val="DATA-CD "/>
      <sheetName val="rdamdata"/>
      <sheetName val="Lead statement ss5"/>
      <sheetName val="abst"/>
      <sheetName val="design"/>
      <sheetName val="horizontal"/>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tr"/>
      <sheetName val="ew-cal"/>
      <sheetName val="ann-b"/>
      <sheetName val="Abstrct "/>
      <sheetName val="est"/>
      <sheetName val="Lead"/>
      <sheetName val="Data"/>
      <sheetName val="she"/>
      <sheetName val="Part A"/>
      <sheetName val="Material"/>
      <sheetName val="Plant &amp;  Machinery"/>
      <sheetName val="DATA-BASE"/>
      <sheetName val="DATA-ABSTRACT"/>
      <sheetName val="Lead statement ss5"/>
      <sheetName val="v"/>
      <sheetName val="r"/>
      <sheetName val="Abstrct_"/>
      <sheetName val="Part_A"/>
      <sheetName val="Abstr#t "/>
      <sheetName val="Sheet1"/>
      <sheetName val="LEADS"/>
      <sheetName val="ewst"/>
      <sheetName val="Labour"/>
      <sheetName val="m"/>
      <sheetName val="maya"/>
      <sheetName val="detls"/>
      <sheetName val="Bitumen trunk"/>
      <sheetName val="Feeder"/>
      <sheetName val="R99 etc"/>
      <sheetName val="Trunk unpaved"/>
      <sheetName val="MRATES"/>
      <sheetName val="Lead statement"/>
      <sheetName val="DATA_PRG"/>
      <sheetName val="segments-details"/>
      <sheetName val="int-Dia-hdpe"/>
      <sheetName val="habs-list"/>
      <sheetName val="int-Dia-pvc"/>
      <sheetName val="Abstrct_1"/>
      <sheetName val="Part_A1"/>
      <sheetName val="Plant_&amp;__Machinery"/>
      <sheetName val="Lead_statement_ss5"/>
      <sheetName val="Abstr#t_"/>
      <sheetName val="Abstrct_2"/>
      <sheetName val="Part_A2"/>
      <sheetName val="Plant_&amp;__Machinery1"/>
      <sheetName val="Lead_statement_ss51"/>
      <sheetName val="Abstr#t_1"/>
      <sheetName val="CD Data"/>
      <sheetName val="abs road"/>
      <sheetName val="coverpage"/>
      <sheetName val="Road data"/>
      <sheetName val="TS memo"/>
      <sheetName val="RMR"/>
      <sheetName val="pvc-pipe-rates"/>
      <sheetName val="Bridge Data 2005-06"/>
      <sheetName val="GROUND FLOOR"/>
      <sheetName val="Levels"/>
      <sheetName val="MRoad data"/>
      <sheetName val="Input"/>
      <sheetName val="Data.F8.BTR"/>
      <sheetName val="Boq"/>
      <sheetName val="CD_Data"/>
      <sheetName val="RAFT"/>
      <sheetName val="scour depth"/>
      <sheetName val="C.D.Abs.Est."/>
      <sheetName val="Common "/>
      <sheetName val="SALIENT"/>
      <sheetName val="CPIPE2"/>
      <sheetName val="lead-st"/>
      <sheetName val="rdamdata"/>
      <sheetName val="C-data"/>
      <sheetName val="data existing_do not delete"/>
      <sheetName val="WATER-HAMMER"/>
      <sheetName val="Sheet2"/>
      <sheetName val="SUMP1420KL@HW"/>
      <sheetName val="Bill-12"/>
      <sheetName val="Pop"/>
      <sheetName val="EDWise"/>
      <sheetName val="mlead"/>
      <sheetName val="R_Det"/>
      <sheetName val="Main sheet"/>
      <sheetName val="m1"/>
      <sheetName val="Rates"/>
      <sheetName val="HDPE"/>
      <sheetName val="DI"/>
      <sheetName val="pvc"/>
      <sheetName val="DISCOUNT"/>
      <sheetName val="Mp-team 1"/>
      <sheetName val="Iocount"/>
      <sheetName val="DATA SHEET"/>
      <sheetName val="Lead Distance"/>
      <sheetName val="Work_sheet"/>
      <sheetName val="banilad"/>
      <sheetName val="Mactan"/>
      <sheetName val="Mandaue"/>
      <sheetName val="p&amp;m"/>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ubAnalysis"/>
      <sheetName val="nodes"/>
      <sheetName val="int-Dia"/>
      <sheetName val="Convey"/>
      <sheetName val="PH data"/>
      <sheetName val="Quarry"/>
      <sheetName val="Mix Design"/>
      <sheetName val="GF Columns"/>
      <sheetName val="DATA-2005-06"/>
      <sheetName val="Data-2011-12"/>
      <sheetName val="ultmom"/>
      <sheetName val="foundation(V)"/>
      <sheetName val="Specification report"/>
      <sheetName val="Flanged Beams"/>
      <sheetName val="Rectangular Beam"/>
      <sheetName val="PUMP_DATA"/>
      <sheetName val="0000000000000"/>
      <sheetName val="Habcodes"/>
      <sheetName val="Staff Acco."/>
      <sheetName val="Summary"/>
      <sheetName val="Estimate "/>
      <sheetName val="pvc_basic"/>
      <sheetName val="Rate analysis-civil"/>
      <sheetName val="Road Detail Est."/>
      <sheetName val="Process"/>
      <sheetName val="Lead_statement"/>
      <sheetName val="Bridge_Data_2005-06"/>
      <sheetName val="MRoad_data"/>
      <sheetName val="Bitumen_trunk"/>
      <sheetName val="R99_etc"/>
      <sheetName val="Trunk_unpaved"/>
      <sheetName val="GROUND_FLOOR"/>
      <sheetName val="Data_F8_BTR"/>
      <sheetName val="abs_road"/>
      <sheetName val="Road_data"/>
      <sheetName val="TS_memo"/>
      <sheetName val="C_D_Abs_Est_"/>
      <sheetName val="CD_Data1"/>
      <sheetName val="Common_"/>
      <sheetName val="Summary- Flyovers"/>
      <sheetName val="Nspt-smp-final-ORIGINAL"/>
      <sheetName val="Factory_rates"/>
      <sheetName val="Specification"/>
      <sheetName val="Data_Base"/>
      <sheetName val="wh_data"/>
      <sheetName val="wh_data_R"/>
      <sheetName val="CPHEEO"/>
      <sheetName val="final abstract"/>
      <sheetName val="DL CAL"/>
      <sheetName val="data1"/>
      <sheetName val="C.D.Data (Morth)"/>
      <sheetName val="boredetails"/>
      <sheetName val="GUNTUR"/>
      <sheetName val="List (2)"/>
      <sheetName val="ww-march-02"/>
      <sheetName val="Data-Road "/>
      <sheetName val="Side Drains"/>
      <sheetName val="DATA-CD "/>
      <sheetName val="Protection Wall"/>
      <sheetName val="SubAnlysis"/>
      <sheetName val="Lead  RATES"/>
      <sheetName val="Data Road Rev"/>
      <sheetName val="t_prsr"/>
      <sheetName val="wh"/>
      <sheetName val="PIPES BASIC RATES"/>
      <sheetName val="Data Road"/>
      <sheetName val="ssr-rates"/>
      <sheetName val="hdpe_rates"/>
      <sheetName val="hdpe_wt-r"/>
      <sheetName val="pvc-rates"/>
      <sheetName val="PVC weights"/>
      <sheetName val="index"/>
      <sheetName val="Data rough"/>
      <sheetName val="water-hammar-strenght"/>
      <sheetName val="BWSCPlt"/>
      <sheetName val="CI"/>
      <sheetName val="G.R.P"/>
      <sheetName val="PSC REVISED"/>
      <sheetName val="BM-HOOP"/>
      <sheetName val="MTC-estimate"/>
      <sheetName val="other rates"/>
      <sheetName val="ITB COST"/>
      <sheetName val="Watersoft (2)"/>
      <sheetName val="Sorted"/>
      <sheetName val="cert"/>
      <sheetName val="bom"/>
      <sheetName val="stone"/>
      <sheetName val="id"/>
      <sheetName val="MRMECADAMoad data"/>
      <sheetName val="hdpe_basic"/>
      <sheetName val="ROAD-Lead"/>
      <sheetName val="Global factors"/>
      <sheetName val="Cover"/>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Bitumen trunk"/>
      <sheetName val="Feeder"/>
      <sheetName val="R99 etc"/>
      <sheetName val="Trunk unpaved"/>
      <sheetName val="rdamdata"/>
      <sheetName val="leads"/>
      <sheetName val="data existing_do not delete"/>
      <sheetName val="detls"/>
      <sheetName val="v"/>
      <sheetName val="MRATES"/>
      <sheetName val="r"/>
      <sheetName val="RMR"/>
      <sheetName val="t_prsr"/>
      <sheetName val="id"/>
      <sheetName val="Estimate 10.00 Lakhs "/>
      <sheetName val="mlead"/>
      <sheetName val="abs road"/>
      <sheetName val="coverpage"/>
      <sheetName val="Road data"/>
      <sheetName val="R_Det"/>
      <sheetName val="lead-st"/>
      <sheetName val="ewst"/>
      <sheetName val="data-WC"/>
      <sheetName val="segments-details"/>
      <sheetName val="int-Dia-hdpe"/>
      <sheetName val="int-Dia-pvc"/>
      <sheetName val="Common "/>
      <sheetName val="maya"/>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Bitumen_trunk"/>
      <sheetName val="R99_etc"/>
      <sheetName val="Trunk_unpaved"/>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Bitumen_trunk1"/>
      <sheetName val="R99_etc1"/>
      <sheetName val="Trunk_unpaved1"/>
      <sheetName val="Levels"/>
      <sheetName val="RAFT"/>
      <sheetName val="scour depth"/>
      <sheetName val="Specification report"/>
      <sheetName val="DATA-BASE"/>
      <sheetName val="DATA-ABSTRACT"/>
      <sheetName val="m"/>
      <sheetName val="Bill-12"/>
      <sheetName val="Sheet1 (2)"/>
      <sheetName val="Staff Acco."/>
      <sheetName val="Lead statement ss5"/>
      <sheetName val="Data_Base"/>
      <sheetName val="ABS"/>
      <sheetName val="SUMP1420KL@HW"/>
      <sheetName val="HDPE"/>
      <sheetName val="DI"/>
      <sheetName val="pvc"/>
      <sheetName val="hdpe_basic"/>
      <sheetName val="pvc_basic"/>
      <sheetName val="Data.F8.BTR"/>
      <sheetName val="Rates"/>
      <sheetName val="Data-Road "/>
      <sheetName val="One_vent_Pipe5"/>
      <sheetName val="Four_vents5"/>
      <sheetName val="two_vents5"/>
      <sheetName val="One_vent_5"/>
      <sheetName val="Plant_&amp;__Machinery5"/>
      <sheetName val="Lead_statement_(2)5"/>
      <sheetName val="Lead_statement5"/>
      <sheetName val="Summary_of_Rates5"/>
      <sheetName val="Basic_Approach5"/>
      <sheetName val="Lead_(2)5"/>
      <sheetName val="Data_(2)5"/>
      <sheetName val="6_5%_(2)5"/>
      <sheetName val="est_(2)5"/>
      <sheetName val="Abstract_(2)5"/>
      <sheetName val="key_(2)5"/>
      <sheetName val="pro-B_(2)5"/>
      <sheetName val="est__(mord)5"/>
      <sheetName val="est(old)_5"/>
      <sheetName val="6_5%5"/>
      <sheetName val="One_vent_Pipe3"/>
      <sheetName val="Four_vents3"/>
      <sheetName val="two_vents3"/>
      <sheetName val="One_vent_3"/>
      <sheetName val="Plant_&amp;__Machinery3"/>
      <sheetName val="Lead_statement_(2)3"/>
      <sheetName val="Lead_statement3"/>
      <sheetName val="Summary_of_Rates3"/>
      <sheetName val="Basic_Approach3"/>
      <sheetName val="Lead_(2)3"/>
      <sheetName val="Data_(2)3"/>
      <sheetName val="6_5%_(2)3"/>
      <sheetName val="est_(2)3"/>
      <sheetName val="Abstract_(2)3"/>
      <sheetName val="key_(2)3"/>
      <sheetName val="pro-B_(2)3"/>
      <sheetName val="est__(mord)3"/>
      <sheetName val="est(old)_3"/>
      <sheetName val="6_5%3"/>
      <sheetName val="One_vent_Pipe2"/>
      <sheetName val="Four_vents2"/>
      <sheetName val="two_vents2"/>
      <sheetName val="One_vent_2"/>
      <sheetName val="Plant_&amp;__Machinery2"/>
      <sheetName val="Lead_statement_(2)2"/>
      <sheetName val="Lead_statement2"/>
      <sheetName val="Summary_of_Rates2"/>
      <sheetName val="Basic_Approach2"/>
      <sheetName val="Lead_(2)2"/>
      <sheetName val="Data_(2)2"/>
      <sheetName val="6_5%_(2)2"/>
      <sheetName val="est_(2)2"/>
      <sheetName val="Abstract_(2)2"/>
      <sheetName val="key_(2)2"/>
      <sheetName val="pro-B_(2)2"/>
      <sheetName val="est__(mord)2"/>
      <sheetName val="est(old)_2"/>
      <sheetName val="6_5%2"/>
      <sheetName val="One_vent_Pipe4"/>
      <sheetName val="Four_vents4"/>
      <sheetName val="two_vents4"/>
      <sheetName val="One_vent_4"/>
      <sheetName val="Plant_&amp;__Machinery4"/>
      <sheetName val="Lead_statement_(2)4"/>
      <sheetName val="Lead_statement4"/>
      <sheetName val="Summary_of_Rates4"/>
      <sheetName val="Basic_Approach4"/>
      <sheetName val="Lead_(2)4"/>
      <sheetName val="Data_(2)4"/>
      <sheetName val="6_5%_(2)4"/>
      <sheetName val="est_(2)4"/>
      <sheetName val="Abstract_(2)4"/>
      <sheetName val="key_(2)4"/>
      <sheetName val="pro-B_(2)4"/>
      <sheetName val="est__(mord)4"/>
      <sheetName val="est(old)_4"/>
      <sheetName val="6_5%4"/>
      <sheetName val="GN-ST-10"/>
      <sheetName val="Main"/>
      <sheetName val="p&amp;m"/>
      <sheetName val="quarry"/>
      <sheetName val="WATER-HAMMER"/>
      <sheetName val="bundqty"/>
      <sheetName val="pvc-pipe-rates"/>
      <sheetName val="wh"/>
      <sheetName val="Iocount"/>
      <sheetName val="C.D.Abs.Est."/>
      <sheetName val="lead charges"/>
      <sheetName val="final abstract"/>
      <sheetName val="Lead  RATES"/>
      <sheetName val="GF SB Ok "/>
      <sheetName val="inWords"/>
      <sheetName val="labour coeff"/>
      <sheetName val="SSR 2010-11 Rates"/>
      <sheetName val="DATA_PRG"/>
      <sheetName val="DISCOUNT"/>
      <sheetName val="Rates SSR 2008-09"/>
      <sheetName val="Bridge Data 2005-06"/>
      <sheetName val="Road Detail Est."/>
      <sheetName val="L040"/>
      <sheetName val="habs-list"/>
      <sheetName val="Nspt-smp-final-ORIGINAL"/>
      <sheetName val="Lead (Final)"/>
      <sheetName val="wh_data_R"/>
      <sheetName val="Sheet5"/>
      <sheetName val="m1"/>
      <sheetName val="boredetails"/>
      <sheetName val="11.Habitations"/>
      <sheetName val="MRoad data"/>
      <sheetName val="Work_sheet"/>
      <sheetName val="Habcodes"/>
      <sheetName val="bom"/>
      <sheetName val="basic-data"/>
      <sheetName val="BWSCPlt"/>
      <sheetName val="CI"/>
      <sheetName val="G.R.P"/>
      <sheetName val="PSC REVISED"/>
      <sheetName val="hdpe weights"/>
      <sheetName val="PVC weights"/>
      <sheetName val="ssr-rates"/>
      <sheetName val="index"/>
      <sheetName val="One_vent_Pipe6"/>
      <sheetName val="Four_vents6"/>
      <sheetName val="two_vents6"/>
      <sheetName val="One_vent_6"/>
      <sheetName val="Plant_&amp;__Machinery6"/>
      <sheetName val="Lead_statement_(2)6"/>
      <sheetName val="Lead_statement6"/>
      <sheetName val="Summary_of_Rates6"/>
      <sheetName val="Basic_Approach6"/>
      <sheetName val="Lead_(2)6"/>
      <sheetName val="Data_(2)6"/>
      <sheetName val="6_5%_(2)6"/>
      <sheetName val="est_(2)6"/>
      <sheetName val="Abstract_(2)6"/>
      <sheetName val="key_(2)6"/>
      <sheetName val="pro-B_(2)6"/>
      <sheetName val="est__(mord)6"/>
      <sheetName val="est(old)_6"/>
      <sheetName val="6_5%6"/>
      <sheetName val="Abs_PMRL"/>
      <sheetName val="basdat"/>
      <sheetName val="Data o"/>
      <sheetName val="Input"/>
      <sheetName val="Plant &amp;  Machiner"/>
      <sheetName val="dBase"/>
      <sheetName val="SubAnalysis"/>
      <sheetName val="data_existing_do_not_delete"/>
      <sheetName val="Estimate_10_00_Lakhs_"/>
      <sheetName val="abs_road"/>
      <sheetName val="Road_data"/>
      <sheetName val="Specification_report"/>
      <sheetName val="Common_"/>
      <sheetName val="SSR 2016-17 Rates"/>
      <sheetName val="General"/>
      <sheetName val="60-70"/>
      <sheetName val="80-100"/>
      <sheetName val="Emulsion MS"/>
      <sheetName val=" HSD"/>
      <sheetName val="Line"/>
      <sheetName val="BM-HOOP"/>
      <sheetName val="DATA SHEET FOR 2014-15"/>
      <sheetName val="DATA SHEET FOR 2012 - 13"/>
      <sheetName val="Usage "/>
      <sheetName val="mandal dump"/>
      <sheetName val="state dump"/>
      <sheetName val="#REF"/>
      <sheetName val="IBM SUMP904KLDESG"/>
      <sheetName val="Sorted"/>
      <sheetName val="sg-clay(d)"/>
      <sheetName val="Design of two-way slab"/>
      <sheetName val="INPUT-DATA"/>
      <sheetName val="1000000000000"/>
      <sheetName val="Day1"/>
      <sheetName val="Day2"/>
      <sheetName val="Day3"/>
      <sheetName val="pav-des"/>
      <sheetName val="ccdes"/>
      <sheetName val="key"/>
      <sheetName val="Sheet11"/>
      <sheetName val="Spe"/>
      <sheetName val="cert"/>
      <sheetName val="curve"/>
      <sheetName val="Sheet10"/>
      <sheetName val="Sheet16"/>
      <sheetName val="Sheet15"/>
      <sheetName val="Sheet6"/>
      <sheetName val="Arrp data (3)"/>
      <sheetName val="7000000000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3">
          <cell r="D3">
            <v>156</v>
          </cell>
        </row>
        <row r="5">
          <cell r="D5">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efreshError="1"/>
      <sheetData sheetId="116" refreshError="1"/>
      <sheetData sheetId="117" refreshError="1"/>
      <sheetData sheetId="118"/>
      <sheetData sheetId="119"/>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sheetData sheetId="141" refreshError="1"/>
      <sheetData sheetId="142" refreshError="1"/>
      <sheetData sheetId="143"/>
      <sheetData sheetId="144"/>
      <sheetData sheetId="145"/>
      <sheetData sheetId="146"/>
      <sheetData sheetId="147"/>
      <sheetData sheetId="148"/>
      <sheetData sheetId="149"/>
      <sheetData sheetId="150"/>
      <sheetData sheetId="151"/>
      <sheetData sheetId="152"/>
      <sheetData sheetId="153" refreshError="1"/>
      <sheetData sheetId="154" refreshError="1"/>
      <sheetData sheetId="155"/>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sheetData sheetId="249"/>
      <sheetData sheetId="250" refreshError="1"/>
      <sheetData sheetId="251" refreshError="1"/>
      <sheetData sheetId="252" refreshError="1"/>
      <sheetData sheetId="253" refreshError="1"/>
      <sheetData sheetId="254" refreshError="1"/>
      <sheetData sheetId="255" refreshError="1"/>
      <sheetData sheetId="256"/>
      <sheetData sheetId="257" refreshError="1"/>
      <sheetData sheetId="258" refreshError="1"/>
      <sheetData sheetId="259" refreshError="1"/>
      <sheetData sheetId="260" refreshError="1"/>
      <sheetData sheetId="26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ata"/>
      <sheetName val="Leads"/>
      <sheetName val="I.R.P"/>
      <sheetName val="open well"/>
      <sheetName val="ringwell"/>
      <sheetName val="bwell"/>
      <sheetName val="Lead"/>
      <sheetName val="Material"/>
      <sheetName val="Labour"/>
      <sheetName val="ABS"/>
      <sheetName val="boredetails"/>
      <sheetName val="r"/>
      <sheetName val="coverpage"/>
      <sheetName val="Road data"/>
      <sheetName val="DATA-BASE"/>
      <sheetName val="DATA-ABSTRACT"/>
      <sheetName val="v"/>
      <sheetName val="Plant &amp;  Machinery"/>
      <sheetName val="data existing_do not delete"/>
      <sheetName val="Bitumen trunk"/>
      <sheetName val="Feeder"/>
      <sheetName val="R99 etc"/>
      <sheetName val="Trunk unpaved"/>
      <sheetName val="Lead statement ss5"/>
      <sheetName val="Data.F8.BTR"/>
      <sheetName val="I_R_P"/>
      <sheetName val="open_well"/>
      <sheetName val="I_R_P1"/>
      <sheetName val="open_well1"/>
      <sheetName val="Usage"/>
      <sheetName val="Common "/>
      <sheetName val="General"/>
      <sheetName val="m"/>
      <sheetName val="segments-details"/>
      <sheetName val="int-Dia-hdpe"/>
      <sheetName val="int-Dia-pvc"/>
      <sheetName val="PVC_dia"/>
      <sheetName val="maya"/>
      <sheetName val="Data rough"/>
      <sheetName val="Labour Charges"/>
      <sheetName val="Iocount"/>
      <sheetName val="Fill this out first..."/>
      <sheetName val="census91"/>
      <sheetName val="final abstract"/>
      <sheetName val="detls"/>
      <sheetName val="Staff Acco."/>
      <sheetName val="Rates"/>
      <sheetName val="Lead statement"/>
      <sheetName val="rdamdata"/>
      <sheetName val="Data-2010-11"/>
      <sheetName val="pvc_basic"/>
      <sheetName val="Sheet3"/>
      <sheetName val="RMR"/>
      <sheetName val="labour coeff"/>
      <sheetName val="gen"/>
      <sheetName val="Sheet2"/>
      <sheetName val="GF SB Ok "/>
      <sheetName val="ACS(1)"/>
      <sheetName val="FAS-C(4)"/>
      <sheetName val="CCTV(old)"/>
      <sheetName val="Habcodes"/>
      <sheetName val="lead charges"/>
      <sheetName val="BWSCPlt"/>
      <sheetName val="CI"/>
      <sheetName val="DI"/>
      <sheetName val="G.R.P"/>
      <sheetName val="HDPE"/>
      <sheetName val="PSC REVISED"/>
      <sheetName val="pvc"/>
      <sheetName val="DATA_PRG"/>
      <sheetName val="M30"/>
      <sheetName val="Road Detail Est."/>
      <sheetName val="Sorted"/>
      <sheetName val="Bridge Data 2005-06"/>
      <sheetName val="mlead"/>
      <sheetName val="abs road"/>
      <sheetName val="Cover"/>
      <sheetName val="MRATES"/>
      <sheetName val="dump"/>
      <sheetName val="Boppudi data sheet "/>
      <sheetName val="11.Habitations"/>
      <sheetName val="SUMP1420KL@HW"/>
      <sheetName val="137-140"/>
      <sheetName val="141-142"/>
      <sheetName val="ElectricalSSR"/>
      <sheetName val="Intro."/>
      <sheetName val="RAFT"/>
      <sheetName val="scour depth"/>
      <sheetName val="MRoad data"/>
      <sheetName val="Factory_rates"/>
      <sheetName val="Data_Base"/>
      <sheetName val="(Road-Project)"/>
      <sheetName val="Levels"/>
      <sheetName val="BTR"/>
      <sheetName val="GenAbst"/>
      <sheetName val="Design basis-C"/>
      <sheetName val="zone-8"/>
      <sheetName val="MHNO_LEV"/>
      <sheetName val="MTC-estimate"/>
      <sheetName val="QTY"/>
      <sheetName val="Sheet9"/>
      <sheetName val="Nspt-smp-final-ORIGINAL"/>
      <sheetName val="Lead-1"/>
      <sheetName val="CD Data"/>
      <sheetName val="quarry"/>
      <sheetName val="HDPE-pipe-rates"/>
      <sheetName val="pvc-pipe-rates"/>
      <sheetName val="SCHEDULE Part-A FOR ROADS (2)"/>
      <sheetName val="Data-Road "/>
      <sheetName val="Road Furniture-Data"/>
      <sheetName val="DATA-CD"/>
      <sheetName val="Gen Abs"/>
      <sheetName val=" Targets Homes site"/>
      <sheetName val="DataInput"/>
      <sheetName val="DataInput-1"/>
      <sheetName val="DI Rate Analysis"/>
      <sheetName val="Economic RisingMain  Ph-I"/>
      <sheetName val="R_Det"/>
      <sheetName val="p&amp;m"/>
      <sheetName val="inWords"/>
      <sheetName val="t_prsr"/>
      <sheetName val="3405-2014"/>
      <sheetName val="Watersoft (2)"/>
      <sheetName val="wh_data_R"/>
      <sheetName val="nodes"/>
      <sheetName val="int-Dia"/>
      <sheetName val="habs-list"/>
      <sheetName val="Main sheet"/>
      <sheetName val="C-data"/>
    </sheetNames>
    <sheetDataSet>
      <sheetData sheetId="0" refreshError="1"/>
      <sheetData sheetId="1" refreshError="1"/>
      <sheetData sheetId="2" refreshError="1">
        <row r="9">
          <cell r="Q9">
            <v>171.75</v>
          </cell>
        </row>
        <row r="36">
          <cell r="Q36">
            <v>395.375</v>
          </cell>
        </row>
        <row r="39">
          <cell r="Q39">
            <v>1061.97</v>
          </cell>
        </row>
      </sheetData>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Labour"/>
      <sheetName val="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Specification"/>
      <sheetName val="F7-1v1000-0_(3)"/>
      <sheetName val="ABST(PART_B)_"/>
      <sheetName val="F6-Gnrl_Abstrt"/>
      <sheetName val="Cover-MEstt_"/>
      <sheetName val="Road Detail Est."/>
      <sheetName val="Road data"/>
      <sheetName val="r"/>
      <sheetName val="detls"/>
      <sheetName val="Sheet3"/>
      <sheetName val="maya"/>
      <sheetName val="Labour"/>
      <sheetName val="Material"/>
      <sheetName val="Plant &amp;  Machinery"/>
      <sheetName val="leads"/>
      <sheetName val="v"/>
      <sheetName val="GF SB Ok "/>
      <sheetName val="stone"/>
      <sheetName val="index"/>
      <sheetName val="HYDcal"/>
      <sheetName val="FF WRK"/>
      <sheetName val="Main"/>
      <sheetName val=" data sheet "/>
      <sheetName val="sectorwise"/>
      <sheetName val="Lookup"/>
      <sheetName val="ESTIMATE"/>
      <sheetName val="Data_Bit_I"/>
      <sheetName val="ABS"/>
      <sheetName val="nodes"/>
      <sheetName val="MRATES"/>
      <sheetName val="F7-1v1000-0_(3)1"/>
      <sheetName val="ABST(PART_B)_1"/>
      <sheetName val="F6-Gnrl_Abstrt1"/>
      <sheetName val="Cover-MEstt_1"/>
      <sheetName val="Road_Detail_Est_"/>
      <sheetName val="Road_data"/>
      <sheetName val="F7-1v1000-0_(3)2"/>
      <sheetName val="ABST(PART_B)_2"/>
      <sheetName val="F6-Gnrl_Abstrt2"/>
      <sheetName val="Cover-MEstt_2"/>
      <sheetName val="Road_Detail_Est_1"/>
      <sheetName val="Road_data1"/>
      <sheetName val="t_prsr"/>
      <sheetName val="Specification report"/>
      <sheetName val="MRoad data"/>
      <sheetName val="sand"/>
      <sheetName val="HP"/>
      <sheetName val="boredetails"/>
      <sheetName val="data existing_do not delete"/>
      <sheetName val="HYD PARTI"/>
      <sheetName val="m"/>
      <sheetName val="11.Habitations"/>
      <sheetName val="lead-st"/>
      <sheetName val="Levels"/>
      <sheetName val="Sheet1"/>
      <sheetName val="pvc-pipe-rates"/>
      <sheetName val="Data_Base"/>
      <sheetName val="ewst"/>
      <sheetName val="Work_sheet"/>
      <sheetName val="abs road"/>
      <sheetName val="DISCOUNT"/>
      <sheetName val="MTC-estimate"/>
      <sheetName val="Gen Abs"/>
      <sheetName val="Input"/>
      <sheetName val="HDPE"/>
      <sheetName val="DI"/>
      <sheetName val="pvc"/>
      <sheetName val="RMR"/>
      <sheetName val="lsd"/>
      <sheetName val="coverpage"/>
      <sheetName val="rdamdata"/>
      <sheetName val="Sheet2"/>
      <sheetName val="labour coeff"/>
      <sheetName val="pvc_basic"/>
      <sheetName val="DATA-BASE"/>
      <sheetName val="DATA-ABSTRACT"/>
      <sheetName val="Data.F8.BTR"/>
      <sheetName val="swarna psr model"/>
      <sheetName val="Lead statement"/>
      <sheetName val="WS Data"/>
      <sheetName val="cert"/>
      <sheetName val="R/ad Detail Est."/>
      <sheetName val="R_ad Detail Est."/>
      <sheetName val="sch"/>
      <sheetName val="ssr-rates"/>
      <sheetName val="0000000000000"/>
      <sheetName val="R_Det"/>
      <sheetName val="wh"/>
      <sheetName val="[Yamanapalli to Mahamutharam (M"/>
      <sheetName val="_Yamanapalli to Mahamutharam (M"/>
      <sheetName val="int-Dia-pvc"/>
      <sheetName val="m1"/>
      <sheetName val="temp-SDData (2)"/>
      <sheetName val="quarry"/>
      <sheetName val="Rate"/>
      <sheetName val="Sorted"/>
      <sheetName val="Labour Charges"/>
      <sheetName val="G F  (2)"/>
      <sheetName val="Bitumen trunk"/>
      <sheetName val="Feeder"/>
      <sheetName val="R99 etc"/>
      <sheetName val="Trunk unpaved"/>
      <sheetName val="Sheet9"/>
      <sheetName val="Sheet1 (2)"/>
      <sheetName val="Nspt-smp-final-ORIGINAL"/>
      <sheetName val="cover (2)"/>
      <sheetName val="Annex- 6 - Delinator"/>
      <sheetName val="BALAN1"/>
      <sheetName val="Specification_report"/>
      <sheetName val="GF_SB_Ok_"/>
      <sheetName val="DATA SHEET"/>
      <sheetName val="Part-A"/>
      <sheetName val="Main sheet"/>
      <sheetName val="DATA_PRG"/>
      <sheetName val="PLAN_FEB97"/>
      <sheetName val="Bill_amt_qty_cc_1"/>
      <sheetName val="1V800"/>
      <sheetName val="other rates"/>
      <sheetName val="mlead"/>
      <sheetName val="final abstract"/>
      <sheetName val="Cover"/>
      <sheetName val="hdpe_basic"/>
      <sheetName val="Common "/>
      <sheetName val="other rates-C"/>
      <sheetName val="habs-list"/>
      <sheetName val="int-Dia"/>
      <sheetName val="C.D.Data (Morth)"/>
      <sheetName val="Rd.Det.Est"/>
      <sheetName val="Rd.Data"/>
      <sheetName val="Road data.PS"/>
      <sheetName val="BWSCPlt"/>
      <sheetName val="CI"/>
      <sheetName val="G.R.P"/>
      <sheetName val="PSC REVISED"/>
      <sheetName val="Rates"/>
      <sheetName val="Usage"/>
      <sheetName val="hdpe weights"/>
      <sheetName val="PVC weight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sheetData sheetId="120" refreshError="1"/>
      <sheetData sheetId="121" refreshError="1"/>
      <sheetData sheetId="122" refreshError="1"/>
      <sheetData sheetId="123" refreshError="1"/>
      <sheetData sheetId="124" refreshError="1"/>
      <sheetData sheetId="125" refreshError="1"/>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PumpHouse1.50X1.20"/>
      <sheetName val="PumpHouse1.05X0.75"/>
      <sheetName val="Sheet1"/>
      <sheetName val="maya"/>
      <sheetName val="PumpHouse 0.90X0.90"/>
      <sheetName val="CR"/>
      <sheetName val="PumpHouse1.20X0.90"/>
      <sheetName val="leads"/>
      <sheetName val="Labour"/>
      <sheetName val="Lead"/>
      <sheetName val="Material"/>
      <sheetName val="Plant &amp;  Machinery"/>
      <sheetName val="stone"/>
      <sheetName val="HP"/>
    </sheetNames>
    <sheetDataSet>
      <sheetData sheetId="0"/>
      <sheetData sheetId="1"/>
      <sheetData sheetId="2"/>
      <sheetData sheetId="3"/>
      <sheetData sheetId="4" refreshError="1">
        <row r="69">
          <cell r="A69" t="str">
            <v xml:space="preserve">Earth work excation and depositing on bank with initial lead and lift in loamy and clayee soils as per ss301 for foundations </v>
          </cell>
        </row>
        <row r="70">
          <cell r="A70" t="str">
            <v xml:space="preserve">Earth work excation for ISOLATED works and depositing on bank with initial lead and lift in loamy and clayee soils as per ss301 for foundations </v>
          </cell>
        </row>
        <row r="71">
          <cell r="A71" t="str">
            <v>Description</v>
          </cell>
        </row>
        <row r="72">
          <cell r="A72" t="str">
            <v>C.C (1:6:10 ) Mix for Foundation Concrete to ISOLATED works using 40mm H.B.Q metal including cost &amp; conveyance of materials and labour charges seigniorage charges etc complete .</v>
          </cell>
        </row>
        <row r="73">
          <cell r="A73">
            <v>0</v>
          </cell>
        </row>
        <row r="74">
          <cell r="A74" t="str">
            <v>C.C (1:4:8 ) Mix for Foundation Concrete to ISOLATED works using 40mm H.B.G metal including cost &amp; conveyance of materials and labour charges seigniorage charges etc complete .</v>
          </cell>
        </row>
        <row r="75">
          <cell r="A75">
            <v>0</v>
          </cell>
        </row>
        <row r="76">
          <cell r="A76" t="str">
            <v xml:space="preserve">Country brick Masonary in CM(1:6)Mix for foundation &amp; basement to VALVE CHAMBERS including  cost &amp; conveyance of all materials labour charges,seigniorage chargec,curing etc complete. </v>
          </cell>
        </row>
        <row r="77">
          <cell r="A77">
            <v>0</v>
          </cell>
        </row>
        <row r="78">
          <cell r="A78" t="str">
            <v>Country brick Masonary in CM(1:6)Mix for Superstructure to VALVE CHABERS including  cost &amp; conveyance of all materials labour charges,seigniorage chargec,curing etc complete .</v>
          </cell>
        </row>
        <row r="79">
          <cell r="A79">
            <v>0</v>
          </cell>
        </row>
        <row r="80">
          <cell r="A80">
            <v>0</v>
          </cell>
        </row>
        <row r="81">
          <cell r="A81">
            <v>0</v>
          </cell>
        </row>
        <row r="82">
          <cell r="A82" t="str">
            <v>R.C.C.(1:2:4) mix for Side walls to VALVE CHAMBERS using 20mm HBG chips with necessary Qty of steel per 1 cum of concrete including C &amp; C of all materials and labour charges seig charges, centering , curing etc complete but excluding cost of steel and fab</v>
          </cell>
        </row>
        <row r="83">
          <cell r="A83">
            <v>0</v>
          </cell>
        </row>
        <row r="84">
          <cell r="A84" t="str">
            <v>R.C.C.(1:2:4) mix for Cover slab to VALVE CHAMBERS using 20mm HBG chips with necessary Qty of steel per 1 cum of concrete including C &amp; C of all materials and labour charges seig charges, centering , curing etc complete but excluding cost of steel and fab</v>
          </cell>
        </row>
        <row r="85">
          <cell r="A85">
            <v>0</v>
          </cell>
        </row>
        <row r="86">
          <cell r="A86" t="str">
            <v>R.C.C.(1:2:4) mix for Bottom slab to VALVE CHAMBERS using 20mm HBG chips with necessary Qty of steel per 1 cum of concrete including C &amp; C of all materials and labour charges seig charges, centering , curing etc complete but excluding cost of steel and fa</v>
          </cell>
        </row>
        <row r="87">
          <cell r="A87" t="str">
            <v>C.C (1:3:6) Mix  using 40mm  H.B.G metal including cost &amp; conveyance of all materials and labour charges seigniorage charges etc complete.</v>
          </cell>
        </row>
        <row r="88">
          <cell r="A88">
            <v>0</v>
          </cell>
        </row>
        <row r="89">
          <cell r="A89" t="str">
            <v xml:space="preserve">C.C (1:3:6) Mix using 20mm  H.B.G metal including cost &amp; conveyance of all materials and labour charges seigniorage charges etc complete.  </v>
          </cell>
        </row>
        <row r="90">
          <cell r="A90">
            <v>0</v>
          </cell>
        </row>
        <row r="91">
          <cell r="A91">
            <v>0</v>
          </cell>
        </row>
        <row r="92">
          <cell r="A92">
            <v>0</v>
          </cell>
        </row>
        <row r="93">
          <cell r="A93">
            <v>0</v>
          </cell>
        </row>
        <row r="94">
          <cell r="A94">
            <v>0</v>
          </cell>
        </row>
        <row r="95">
          <cell r="A95">
            <v>0</v>
          </cell>
        </row>
        <row r="96">
          <cell r="A96" t="str">
            <v xml:space="preserve">Sanding filling in foundation and basement for ISOLATED works including cost &amp; conveyance of all materials and labour charges seig charges , wtering and tamping etc, complete  </v>
          </cell>
        </row>
        <row r="97">
          <cell r="A97">
            <v>0</v>
          </cell>
        </row>
        <row r="98">
          <cell r="A98">
            <v>0</v>
          </cell>
        </row>
      </sheetData>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Sheet1"/>
      <sheetName val="Labour"/>
      <sheetName val="maya"/>
      <sheetName val="Material"/>
      <sheetName val="Plant &amp;  Machinery"/>
      <sheetName val="detls"/>
      <sheetName val="DATA-BASE"/>
      <sheetName val="DATA-ABSTRACT"/>
      <sheetName val="CDdata_(2)"/>
      <sheetName val="Data_"/>
      <sheetName val="CDdata_(2)1"/>
      <sheetName val="Data_1"/>
      <sheetName val="boredetails"/>
      <sheetName val="data existing_do not delete"/>
      <sheetName val="C-data"/>
      <sheetName val="r"/>
      <sheetName val="Common "/>
      <sheetName val="quarry"/>
      <sheetName val="rdamdata"/>
      <sheetName val="ABS.C.D."/>
      <sheetName val="Specification report"/>
      <sheetName val="Boq"/>
      <sheetName val="GF SB Ok "/>
      <sheetName val="p&amp;m"/>
      <sheetName val="pvc_basic"/>
      <sheetName val="v"/>
      <sheetName val="W.ESTIMATE"/>
      <sheetName val="Road FURNITURE"/>
      <sheetName val="Gen Abst"/>
      <sheetName val="ABS"/>
      <sheetName val="Sheet2"/>
      <sheetName val="coverpage"/>
      <sheetName val="Road data"/>
      <sheetName val="hdpe weights"/>
      <sheetName val="PVC weights"/>
      <sheetName val="index"/>
      <sheetName val="DATA_PRG"/>
      <sheetName val="DI"/>
      <sheetName val="MTC-estimate"/>
      <sheetName val="Gen Abs"/>
      <sheetName val="other rates"/>
      <sheetName val="t_prsr"/>
      <sheetName val="id"/>
      <sheetName val="m"/>
      <sheetName val="Road Detail Est."/>
      <sheetName val="RAFT"/>
      <sheetName val="Annex- 6 - Delinator"/>
      <sheetName val="Lead statement ss5"/>
      <sheetName val="HDPE-pipe-rates"/>
      <sheetName val="pvc-pipe-rates"/>
      <sheetName val="sheeet7"/>
      <sheetName val="RMR"/>
      <sheetName val="MRATES"/>
      <sheetName val="Newabstract"/>
      <sheetName val="Specification"/>
      <sheetName val="11.Habita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A3" t="str">
            <v>Sno</v>
          </cell>
        </row>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refreshError="1"/>
      <sheetData sheetId="76" refreshError="1"/>
      <sheetData sheetId="77"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leads"/>
      <sheetName val="Lead"/>
    </sheetNames>
    <sheetDataSet>
      <sheetData sheetId="0"/>
      <sheetData sheetId="1"/>
      <sheetData sheetId="2" refreshError="1">
        <row r="4">
          <cell r="G4" t="str">
            <v>Input Rate</v>
          </cell>
        </row>
        <row r="13">
          <cell r="G13" t="str">
            <v>Input Rate</v>
          </cell>
        </row>
      </sheetData>
      <sheetData sheetId="3" refreshError="1">
        <row r="5">
          <cell r="D5">
            <v>137</v>
          </cell>
        </row>
      </sheetData>
      <sheetData sheetId="4" refreshError="1">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HP"/>
      <sheetName val="scour depth"/>
      <sheetName val="PIER"/>
      <sheetName val="Sheet1"/>
      <sheetName val="ABUT"/>
      <sheetName val="RAFT"/>
      <sheetName val="Plan"/>
      <sheetName val="CS"/>
      <sheetName val="Spe"/>
    </sheetNames>
    <sheetDataSet>
      <sheetData sheetId="0"/>
      <sheetData sheetId="1"/>
      <sheetData sheetId="2"/>
      <sheetData sheetId="3"/>
      <sheetData sheetId="4"/>
      <sheetData sheetId="5"/>
      <sheetData sheetId="6">
        <row r="39">
          <cell r="F39">
            <v>1.5100000000000051</v>
          </cell>
        </row>
        <row r="43">
          <cell r="F43">
            <v>0.3</v>
          </cell>
        </row>
        <row r="45">
          <cell r="F45">
            <v>0.3</v>
          </cell>
        </row>
        <row r="47">
          <cell r="F47">
            <v>0.3</v>
          </cell>
        </row>
        <row r="58">
          <cell r="F58">
            <v>0.3</v>
          </cell>
        </row>
      </sheetData>
      <sheetData sheetId="7"/>
      <sheetData sheetId="8"/>
      <sheetData sheetId="9"/>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Hystmnt (2)"/>
      <sheetName val="Sheet2"/>
      <sheetName val="title"/>
      <sheetName val="spec"/>
      <sheetName val="need"/>
      <sheetName val="design"/>
      <sheetName val="estimate"/>
      <sheetName val="estPM"/>
      <sheetName val="distrib"/>
      <sheetName val="VC99"/>
      <sheetName val="VC96"/>
      <sheetName val="SP"/>
      <sheetName val="Pumproom"/>
      <sheetName val="ltrt"/>
      <sheetName val="pipe_data"/>
      <sheetName val="SPData"/>
      <sheetName val="hs"/>
      <sheetName val="pps"/>
      <sheetName val="map"/>
      <sheetName val="m_est"/>
      <sheetName val="feature"/>
      <sheetName val="glance"/>
      <sheetName val="master"/>
      <sheetName val="exec"/>
      <sheetName val="LBD"/>
      <sheetName val="CR"/>
      <sheetName val="00000"/>
      <sheetName val="AAAAAAAAAAAAA"/>
      <sheetName val="Revised rates(SSR 2014-15)"/>
      <sheetName val="ew OG"/>
      <sheetName val="ew-DiMs"/>
      <sheetName val="PVC"/>
      <sheetName val="HDPE"/>
      <sheetName val="AC"/>
      <sheetName val="DI"/>
      <sheetName val="CI"/>
      <sheetName val="GRP"/>
      <sheetName val="BWSCP"/>
      <sheetName val="MS data"/>
      <sheetName val="MS "/>
      <sheetName val="PSC"/>
      <sheetName val="MS"/>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 val="PSC -pv"/>
      <sheetName val="GRP-pv"/>
      <sheetName val="index"/>
      <sheetName val="GAJWEL SEC EST"/>
      <sheetName val="Sheet6"/>
      <sheetName val="MRATES"/>
      <sheetName val="Hystmnt_(2)"/>
      <sheetName val="rdamdata"/>
      <sheetName val="lead-st"/>
      <sheetName val="t_prsr"/>
      <sheetName val="id"/>
      <sheetName val="wh"/>
      <sheetName val="DataInput"/>
      <sheetName val="DataInput-1"/>
      <sheetName val="DI Rate Analysis"/>
      <sheetName val="Economic RisingMain  Ph-I"/>
      <sheetName val="Global factors"/>
      <sheetName val="maya"/>
      <sheetName val="Specification report"/>
      <sheetName val="SUMP1420KL@HW"/>
      <sheetName val="Plant &amp;  Machinery"/>
      <sheetName val="Labour"/>
      <sheetName val="Material"/>
      <sheetName val="RAFT"/>
      <sheetName val="Basicdata-f"/>
      <sheetName val="Scour-f"/>
      <sheetName val="DATA_PRG"/>
      <sheetName val="C-data"/>
      <sheetName val="Data rough"/>
      <sheetName val="pvc_basic"/>
      <sheetName val="GF SB Ok "/>
      <sheetName val="m"/>
      <sheetName val="ABS"/>
      <sheetName val="Data.F8.BTR"/>
      <sheetName val="SSR 2014-15 Rates"/>
      <sheetName val="Lead statement"/>
      <sheetName val="FF WRK"/>
      <sheetName val="Works"/>
      <sheetName val="RMR"/>
      <sheetName val="General"/>
      <sheetName val="Estimate "/>
      <sheetName val="Lead"/>
      <sheetName val="Hystmnt_(2)1"/>
      <sheetName val="Revised_rates(SSR_2014-15)"/>
      <sheetName val="ew_OG"/>
      <sheetName val="MS_data"/>
      <sheetName val="MS_"/>
      <sheetName val="DI_Weights"/>
      <sheetName val="Wt_of_HDPE"/>
      <sheetName val="hdpe_weights"/>
      <sheetName val="PVC_weights"/>
      <sheetName val="PSC_-pv"/>
      <sheetName val="GAJWEL_SEC_EST"/>
      <sheetName val="Global_factors"/>
      <sheetName val="Specification_report"/>
      <sheetName val="DI_Rate_Analysis"/>
      <sheetName val="Economic_RisingMain__Ph-I"/>
      <sheetName val="Hystmnt_(2)2"/>
      <sheetName val="Revised_rates(SSR_2014-15)1"/>
      <sheetName val="ew_OG1"/>
      <sheetName val="MS_data1"/>
      <sheetName val="MS_1"/>
      <sheetName val="DI_Weights1"/>
      <sheetName val="Wt_of_HDPE1"/>
      <sheetName val="hdpe_weights1"/>
      <sheetName val="PVC_weights1"/>
      <sheetName val="PSC_-pv1"/>
      <sheetName val="GAJWEL_SEC_EST1"/>
      <sheetName val="Global_factors1"/>
      <sheetName val="Specification_report1"/>
      <sheetName val="DI_Rate_Analysis1"/>
      <sheetName val="Economic_RisingMain__Ph-I1"/>
      <sheetName val="Common "/>
      <sheetName val="segments-details"/>
      <sheetName val="int-Dia-hdpe"/>
      <sheetName val="habs-list"/>
      <sheetName val="boredetails"/>
      <sheetName val="DATA-BASE"/>
      <sheetName val="detls"/>
      <sheetName val="DATA-ABSTRACT"/>
      <sheetName val="Di_gate-HDPE"/>
      <sheetName val="sand"/>
      <sheetName val="stone"/>
      <sheetName val="Sheet9"/>
      <sheetName val="WATER-HAMMER"/>
      <sheetName val="PUMP_DATA"/>
      <sheetName val="BWSCPlt"/>
      <sheetName val="G.R.P"/>
      <sheetName val="PSC REVISED"/>
      <sheetName val="int-Dia"/>
      <sheetName val="nodes"/>
      <sheetName val="census91"/>
      <sheetName val="BM-HOOP"/>
      <sheetName val="hdpe_basic"/>
      <sheetName val="Lead statement ss5"/>
      <sheetName val="Habcodes"/>
      <sheetName val="Main sheet"/>
      <sheetName val="Revised rates(SSR 2015-16)"/>
      <sheetName val="Sump_cal"/>
      <sheetName val="Watersoft (2)"/>
      <sheetName val="3405-2014"/>
      <sheetName val="AV-HDPE"/>
      <sheetName val="p&amp;m"/>
      <sheetName val="water-hammar-strenght"/>
      <sheetName val="wh_data"/>
      <sheetName val="wh_data_R"/>
      <sheetName val="CPHEEO"/>
      <sheetName val="input"/>
      <sheetName val="CABLE"/>
      <sheetName val="Cover"/>
      <sheetName val="Sheet3"/>
      <sheetName val="SPC"/>
      <sheetName val="Pipe line"/>
      <sheetName val="DATA SHEET (6)"/>
      <sheetName val="Lead ST (3)"/>
      <sheetName val="DATA SHEET (7)"/>
      <sheetName val="v"/>
      <sheetName val="r"/>
      <sheetName val="11.Habitations"/>
      <sheetName val="ww-march-02"/>
      <sheetName val="Staff Acco."/>
      <sheetName val="Analy_7-10"/>
      <sheetName val="SEGMENTS-nodes"/>
      <sheetName val="table"/>
      <sheetName val="number"/>
      <sheetName val="zone-8"/>
      <sheetName val="MHNO_LEV"/>
      <sheetName val="Sheet1 (2)"/>
      <sheetName val="wt of CID joint"/>
      <sheetName val="AC DAta"/>
      <sheetName val="Pipe Pilne MAch"/>
      <sheetName val="Sheet4"/>
      <sheetName val="Indurhty"/>
      <sheetName val="Indurhty 2016-17"/>
      <sheetName val="RAtes"/>
      <sheetName val="Sheet5"/>
      <sheetName val="Rate"/>
      <sheetName val="GA"/>
      <sheetName val="Work_sheet"/>
      <sheetName val="POP"/>
      <sheetName val="Labour Charges"/>
      <sheetName val="final abstract"/>
      <sheetName val="ssr-rates"/>
      <sheetName val="Design of two-way slab"/>
      <sheetName val="Data Road"/>
      <sheetName val="data existing_do not delete"/>
      <sheetName val="Road data"/>
      <sheetName val="Levels"/>
      <sheetName val="Data_rough"/>
      <sheetName val="Plant_&amp;__Machinery"/>
      <sheetName val="Data-2010-11"/>
      <sheetName val="sg-clay(d)"/>
      <sheetName val="VCH-SLC"/>
      <sheetName val="Supplier"/>
      <sheetName val="Part-A"/>
      <sheetName val="PRECAST lightconc-II"/>
      <sheetName val="Wall W3"/>
      <sheetName val="JAWAHAR-hyd-original"/>
      <sheetName val="1V800"/>
      <sheetName val="Data_F8_BTR"/>
      <sheetName val="GF_SB_Ok_"/>
      <sheetName val="DISCOUNT"/>
      <sheetName val="Comp OHSR EST-1"/>
      <sheetName val="Abstract"/>
      <sheetName val="Comp HDPE"/>
      <sheetName val="Comp OFC"/>
      <sheetName val="Comp HH"/>
      <sheetName val="Rate Calc-1"/>
      <sheetName val="OHSR-1 RC EST"/>
      <sheetName val="SSR 17-18"/>
      <sheetName val="GM&amp;PM EST- final "/>
      <sheetName val="HS final-2"/>
      <sheetName val="int-dia-pvc"/>
      <sheetName val="_5wgdhabfinal00_01"/>
      <sheetName val="Nspt-smp-final-ORIGINAL"/>
      <sheetName val="Intro"/>
      <sheetName val="dlvoid"/>
      <sheetName val="직매22kv"/>
      <sheetName val="Data-2011-12"/>
      <sheetName val="clvrt_data"/>
      <sheetName val="Data_Base"/>
      <sheetName val="REL"/>
      <sheetName val="Iocount"/>
      <sheetName val="m1"/>
      <sheetName val="labour rates"/>
      <sheetName val="ewst"/>
      <sheetName val="FORM7"/>
      <sheetName val="I-CO"/>
      <sheetName val="leads-c"/>
      <sheetName val=" data sheet "/>
      <sheetName val="pvc-pipe-rates"/>
      <sheetName val="coverpage"/>
      <sheetName val="Bridge Data 2005-06"/>
      <sheetName val="Common_"/>
      <sheetName val="G_R_P"/>
      <sheetName val="PSC_REVISED"/>
      <sheetName val="Watersoft_(2)"/>
      <sheetName val="Lead_statement_ss5"/>
      <sheetName val="SSR_2014-15_Rates"/>
      <sheetName val="Lead_statement"/>
      <sheetName val="FF_WRK"/>
      <sheetName val="Estimate_"/>
      <sheetName val="Main_sheet"/>
      <sheetName val="Revised_rates(SSR_2015-16)"/>
      <sheetName val="11_Habitations"/>
      <sheetName val="final_abstract"/>
      <sheetName val="Staff_Acco_"/>
      <sheetName val="Sheet1_(2)"/>
      <sheetName val="wt_of_CID_joint"/>
      <sheetName val="AC_DAta"/>
      <sheetName val="Pipe_Pilne_MAch"/>
      <sheetName val="Indurhty_2016-17"/>
      <sheetName val="data_existing_do_not_delete"/>
      <sheetName val="Wall_W3"/>
      <sheetName val="0000000000000"/>
      <sheetName val="DI_sluice_PVC"/>
      <sheetName val="quarry"/>
      <sheetName val="sup dat"/>
      <sheetName val="HDPE-pipe-rates"/>
      <sheetName val="Process"/>
      <sheetName val="epm-tsb"/>
      <sheetName val="id_whmr"/>
      <sheetName val="l"/>
      <sheetName val="PVC_dia"/>
      <sheetName val="Data_"/>
      <sheetName val="Cul_detail"/>
      <sheetName val="CD Data"/>
      <sheetName val="mas_hab"/>
      <sheetName val="LEAD (2)"/>
      <sheetName val="economic PM"/>
      <sheetName val="PM&amp;GM"/>
      <sheetName val="DI gate-DI"/>
      <sheetName val="DIgate_PVC "/>
      <sheetName val="DetEst"/>
      <sheetName val="Bitumen trunk"/>
      <sheetName val="Feeder"/>
      <sheetName val="R99 etc"/>
      <sheetName val="Trunk unpaved"/>
      <sheetName val="INPUT SHEET"/>
      <sheetName val="RES-PLANNING"/>
      <sheetName val="Macro1"/>
      <sheetName val="AV-BWSC&amp;MS"/>
      <sheetName val="AV_AC"/>
      <sheetName val="pumping main"/>
      <sheetName val="LABOUR RATE"/>
      <sheetName val="Material Rate"/>
      <sheetName val="di_Gate_AC"/>
      <sheetName val="Digate-BWSCP-MS"/>
      <sheetName val="DI_gate_di"/>
      <sheetName val="mlead"/>
      <sheetName val="lable I"/>
      <sheetName val="SEGMENTS"/>
      <sheetName val="General Abs"/>
      <sheetName val="R_Det"/>
      <sheetName val="MRoad data"/>
      <sheetName val="Road Detail Est."/>
      <sheetName val="Detailed Estimate"/>
      <sheetName val="C.D.Data (Morth)"/>
      <sheetName val="Rd.Det.Est"/>
      <sheetName val="Rd.Data"/>
      <sheetName val="abs road"/>
      <sheetName val="TS memo"/>
      <sheetName val="data1"/>
      <sheetName val="Qty"/>
      <sheetName val="TOP SLAB-beams"/>
      <sheetName val="Lead Distance"/>
      <sheetName val="DI-AV-HDPE"/>
      <sheetName val="DI-AV-PVC"/>
      <sheetName val="DI_scour-pvc-hdpe-psc-bwsc"/>
      <sheetName val="DI Sluice_HDPE"/>
      <sheetName val="ITB COST"/>
      <sheetName val="bom"/>
      <sheetName val="Met"/>
      <sheetName val="not req 3"/>
      <sheetName val="other rates"/>
      <sheetName val="lead charges"/>
      <sheetName val="BW_x0000_¦h_x0004__x001b_"/>
      <sheetName val=""/>
      <sheetName val="hdpe_rates"/>
      <sheetName val="hdpe_wt-r"/>
      <sheetName val="Detailed"/>
      <sheetName val="R2"/>
      <sheetName val="Specification"/>
      <sheetName val="Rohsr"/>
      <sheetName val="Rppl"/>
      <sheetName val="Rofc"/>
      <sheetName val="Rhhc"/>
      <sheetName val="GM&amp;PM WE1 EST"/>
      <sheetName val="AV_GRP ms bwsc"/>
      <sheetName val="airvalve-AC PN 1.60"/>
      <sheetName val="Soft-sluice-AC,GRP PN 1.6"/>
      <sheetName val="soft-sluice-BWSC-MS"/>
      <sheetName val="DI sluice valve"/>
      <sheetName val="K.AV-HDPE"/>
      <sheetName val="scour-DI"/>
      <sheetName val="CI-scour-pvc-hdpe-psc-bwsc"/>
      <sheetName val="soft-HDPE"/>
      <sheetName val="soft-PVC"/>
      <sheetName val="DI-AV-DI-final"/>
      <sheetName val="DI-AV-HDPE- Final "/>
      <sheetName val="DI- Final"/>
      <sheetName val="DI_scour-DI-final"/>
      <sheetName val="DI SV on DI-final "/>
      <sheetName val="HDPE-Final "/>
      <sheetName val="TEO Valve"/>
      <sheetName val="DIgate_PVC"/>
      <sheetName val="DsnConcept"/>
      <sheetName val="PH data"/>
      <sheetName val="BW"/>
      <sheetName val="Output"/>
      <sheetName val="Sector Estimate _ Mylapur"/>
      <sheetName val="sheeet7"/>
      <sheetName val="CT"/>
      <sheetName val="PT"/>
      <sheetName val="SILICATE"/>
      <sheetName val="SPT vs PHI"/>
      <sheetName val="capacity-ohsrs"/>
      <sheetName val="Donadapadu"/>
      <sheetName val="zone-2"/>
      <sheetName val="Mp-team 1"/>
    </sheetNames>
    <sheetDataSet>
      <sheetData sheetId="0" refreshError="1"/>
      <sheetData sheetId="1" refreshError="1"/>
      <sheetData sheetId="2" refreshError="1">
        <row r="1">
          <cell r="A1" t="str">
            <v>Dia of Pipe(PVC)</v>
          </cell>
          <cell r="B1" t="str">
            <v>Interal Dia</v>
          </cell>
        </row>
        <row r="2">
          <cell r="A2">
            <v>63</v>
          </cell>
          <cell r="B2">
            <v>59.2</v>
          </cell>
        </row>
        <row r="3">
          <cell r="A3">
            <v>75</v>
          </cell>
          <cell r="B3">
            <v>70.599999999999994</v>
          </cell>
        </row>
        <row r="4">
          <cell r="A4">
            <v>90</v>
          </cell>
          <cell r="B4">
            <v>84.8</v>
          </cell>
        </row>
        <row r="5">
          <cell r="A5">
            <v>110</v>
          </cell>
          <cell r="B5">
            <v>104</v>
          </cell>
        </row>
        <row r="6">
          <cell r="A6">
            <v>125</v>
          </cell>
          <cell r="B6">
            <v>118.2</v>
          </cell>
        </row>
        <row r="7">
          <cell r="A7">
            <v>140</v>
          </cell>
          <cell r="B7">
            <v>132.4</v>
          </cell>
        </row>
        <row r="8">
          <cell r="A8">
            <v>160</v>
          </cell>
          <cell r="B8">
            <v>151.4</v>
          </cell>
        </row>
        <row r="9">
          <cell r="A9">
            <v>180</v>
          </cell>
          <cell r="B9">
            <v>170.2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sheetData sheetId="160"/>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sheetData sheetId="187"/>
      <sheetData sheetId="188"/>
      <sheetData sheetId="189"/>
      <sheetData sheetId="190"/>
      <sheetData sheetId="191"/>
      <sheetData sheetId="192"/>
      <sheetData sheetId="193"/>
      <sheetData sheetId="194"/>
      <sheetData sheetId="195" refreshError="1"/>
      <sheetData sheetId="196"/>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 val="lead-st"/>
      <sheetName val="Lead"/>
      <sheetName val="Plant &amp;  Machinery"/>
      <sheetName val="Material"/>
      <sheetName val="Labour"/>
      <sheetName val="Sheet2"/>
      <sheetName val="RAFT"/>
      <sheetName val="m"/>
      <sheetName val="Leads"/>
      <sheetName val="v"/>
      <sheetName val="maya"/>
      <sheetName val="Data-Road "/>
      <sheetName val="Side Drains"/>
      <sheetName val="DATA-CD "/>
      <sheetName val="Retaining walls "/>
      <sheetName val="Sheet1"/>
      <sheetName val="r"/>
      <sheetName val="HYDcal"/>
      <sheetName val="Data"/>
      <sheetName val="DATA-ABSTRACT"/>
      <sheetName val="int-Dia"/>
      <sheetName val="habs-list"/>
      <sheetName val="nodes"/>
      <sheetName val="JAWAHAR-hyd-original"/>
      <sheetName val="sectorwise"/>
      <sheetName val="Levels"/>
    </sheetNames>
    <sheetDataSet>
      <sheetData sheetId="0" refreshError="1"/>
      <sheetData sheetId="1" refreshError="1"/>
      <sheetData sheetId="2" refreshError="1">
        <row r="2">
          <cell r="A2" t="str">
            <v>Name of the Work : Providing B.T.  On R/F  PWD Road To Chowderpally</v>
          </cell>
        </row>
        <row r="21">
          <cell r="F21" t="str">
            <v>P.R.Narayanpet</v>
          </cell>
        </row>
      </sheetData>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29">
          <cell r="D129">
            <v>27000</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joduck_SK_1"/>
      <sheetName val="Part A"/>
      <sheetName val="she"/>
      <sheetName val="estimate"/>
      <sheetName val="Supl.Data"/>
      <sheetName val="Data"/>
      <sheetName val="lead"/>
      <sheetName val="Plant &amp;  Machinery"/>
      <sheetName val="Labour"/>
      <sheetName val="Material"/>
      <sheetName val="data existing_do not delete"/>
      <sheetName val="r"/>
      <sheetName val="CD_Data"/>
      <sheetName val="sup dat"/>
      <sheetName val="Data.F8.BTR"/>
      <sheetName val="ABS"/>
      <sheetName val="Data-Road "/>
      <sheetName val="Side Drains"/>
      <sheetName val="DATA-CD "/>
      <sheetName val="Retaining walls "/>
      <sheetName val="Sheet2"/>
      <sheetName val="leads"/>
      <sheetName val="RAFT"/>
      <sheetName val="0000000000000"/>
      <sheetName val="Machine"/>
      <sheetName val="v"/>
      <sheetName val="Habcodes"/>
      <sheetName val="rdamdata"/>
      <sheetName val="lead-st"/>
      <sheetName val="m"/>
      <sheetName val="Nspt-smp-final-ORIGINAL"/>
      <sheetName val="maya"/>
      <sheetName val="SUMP1420KL@HW"/>
      <sheetName val="habs-list"/>
      <sheetName val="int-Dia"/>
      <sheetName val="nodes"/>
      <sheetName val="Specification"/>
      <sheetName val="bundqty"/>
      <sheetName val="Data_F8_BTR"/>
      <sheetName val="Bill_amt_qty_cc_1"/>
      <sheetName val="Common "/>
      <sheetName val="DATA-BASE"/>
      <sheetName val="DATA-ABSTRACT"/>
      <sheetName val="scour depth"/>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3x4 "/>
      <sheetName val="6x4"/>
      <sheetName val="data"/>
      <sheetName val="Lead"/>
      <sheetName val="leads"/>
      <sheetName val="Labour"/>
      <sheetName val="Material"/>
      <sheetName val="Plant &amp;  Machinery"/>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r"/>
      <sheetName val="0000000000000"/>
      <sheetName val="Abstrct "/>
      <sheetName val="Abstrct  CD works"/>
      <sheetName val="est"/>
      <sheetName val="Quarry"/>
      <sheetName val="Lead"/>
      <sheetName val="Slab cul-2m span 1"/>
      <sheetName val="Slab cul-3m span 2"/>
      <sheetName val="Slab cul-2m span 3"/>
      <sheetName val="Slab cul-2m span 4"/>
      <sheetName val="CC over pitching"/>
      <sheetName val="Data CD"/>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Leads"/>
      <sheetName val="Material"/>
      <sheetName val="Plant &amp;  Machinery"/>
      <sheetName val="coverpage"/>
      <sheetName val="Road data"/>
      <sheetName val="maya"/>
      <sheetName val="DATA-CD "/>
      <sheetName val="v"/>
      <sheetName val="Mp-team 1"/>
      <sheetName val="rdamdata"/>
      <sheetName val="lead-st"/>
      <sheetName val="detls"/>
      <sheetName val="SUMP1420KL@HW"/>
      <sheetName val="Sheet2"/>
      <sheetName val="DISCOUNT"/>
      <sheetName val="mtc esti"/>
      <sheetName val="Data.F8.BTR"/>
      <sheetName val="Labour"/>
      <sheetName val="Data_Base"/>
      <sheetName val="Lead statement ss5"/>
      <sheetName val="data existing_do not delete"/>
      <sheetName val="SS TANK(HOMO)"/>
      <sheetName val="DATA SHEET"/>
      <sheetName val="Levels"/>
      <sheetName val="#REF"/>
      <sheetName val="C-data"/>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refreshError="1"/>
      <sheetData sheetId="76" refreshError="1"/>
      <sheetData sheetId="77"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m"/>
      <sheetName val="ce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3">
          <cell r="D113">
            <v>4304.08</v>
          </cell>
        </row>
        <row r="117">
          <cell r="D117">
            <v>918.77</v>
          </cell>
        </row>
      </sheetData>
      <sheetData sheetId="12" refreshError="1"/>
      <sheetData sheetId="13" refreshError="1"/>
      <sheetData sheetId="14" refreshError="1"/>
      <sheetData sheetId="15" refreshError="1">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row r="4">
          <cell r="G4" t="str">
            <v>Input Rate</v>
          </cell>
        </row>
        <row r="13">
          <cell r="G13" t="str">
            <v>Input Rate</v>
          </cell>
        </row>
      </sheetData>
      <sheetData sheetId="3">
        <row r="5">
          <cell r="D5">
            <v>137</v>
          </cell>
        </row>
        <row r="19">
          <cell r="D19">
            <v>156</v>
          </cell>
        </row>
      </sheetData>
      <sheetData sheetId="4">
        <row r="47">
          <cell r="D47" t="str">
            <v>Input Rate</v>
          </cell>
        </row>
        <row r="51">
          <cell r="D51">
            <v>2400</v>
          </cell>
        </row>
        <row r="70">
          <cell r="D70" t="str">
            <v>Input Rate</v>
          </cell>
        </row>
        <row r="79">
          <cell r="D79" t="str">
            <v>Input Rate</v>
          </cell>
        </row>
        <row r="126">
          <cell r="D126" t="str">
            <v>Input Rate</v>
          </cell>
        </row>
        <row r="129">
          <cell r="D129">
            <v>27000</v>
          </cell>
        </row>
        <row r="130">
          <cell r="D130">
            <v>26000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joduck_SK_1"/>
      <sheetName val="ewst"/>
      <sheetName val="bund"/>
      <sheetName val="Sheet3"/>
      <sheetName val="Plant &amp;  Machinery"/>
      <sheetName val="Material"/>
      <sheetName val="Labour"/>
      <sheetName val="cert"/>
      <sheetName val="Leads"/>
      <sheetName val="m"/>
      <sheetName val="maya"/>
      <sheetName val="v"/>
      <sheetName val="Lead"/>
      <sheetName val="r"/>
      <sheetName val="sectorwise"/>
      <sheetName val="Data.F8.BTR"/>
      <sheetName val="coverpage"/>
      <sheetName val="Road data"/>
      <sheetName val="Sheet9"/>
      <sheetName val="RMR"/>
      <sheetName val="Data"/>
      <sheetName val="Plant_&amp;__Machinery"/>
      <sheetName val="Plant_&amp;__Machinery1"/>
      <sheetName val="DATA-BASE"/>
      <sheetName val="DATA-ABSTRACT"/>
      <sheetName val="CI"/>
      <sheetName val="DI"/>
      <sheetName val="G.R.P"/>
      <sheetName val="HDPE"/>
      <sheetName val="PSC REVISED"/>
      <sheetName val="pvc"/>
      <sheetName val="water-hammar-strenght"/>
      <sheetName val="Cover"/>
      <sheetName val="data existing_do not delete"/>
      <sheetName val="Usage"/>
      <sheetName val="id"/>
      <sheetName val="ABS"/>
      <sheetName val="Sheet1"/>
      <sheetName val="0000000000000"/>
      <sheetName val="bundqty"/>
      <sheetName val="segments-details"/>
      <sheetName val="int-Dia-hdpe"/>
      <sheetName val="habs-list"/>
      <sheetName val="m1"/>
      <sheetName val="Pop"/>
      <sheetName val="wh_data_R"/>
      <sheetName val="Sheet2"/>
      <sheetName val="Nspt-smp-final-ORIGINAL"/>
      <sheetName val="table"/>
      <sheetName val="GUNTUR"/>
      <sheetName val="List (2)"/>
      <sheetName val="ww-march-02"/>
      <sheetName val="SUMP1420KL@HW"/>
      <sheetName val="detls"/>
      <sheetName val="MRATES"/>
      <sheetName val="DATA-CD "/>
      <sheetName val="Road Detail Est."/>
      <sheetName val="RAFT"/>
      <sheetName val="RCC,Ret. Wall"/>
      <sheetName val="Boq"/>
      <sheetName val="OH"/>
      <sheetName val="Basic Rates"/>
      <sheetName val="GBW"/>
      <sheetName val="ssr-rates"/>
      <sheetName val="clvrt_data"/>
      <sheetName val="Detailed"/>
      <sheetName val="AV-HDPE"/>
      <sheetName val="Di_gate-HDPE"/>
      <sheetName val="MRoad data"/>
      <sheetName val="Lead statement"/>
      <sheetName val="DataInput"/>
      <sheetName val="DataInput-1"/>
      <sheetName val="DI Rate Analysis"/>
      <sheetName val="Economic RisingMain  Ph-I"/>
      <sheetName val="DATA SHEET"/>
      <sheetName val="Lead(4380)"/>
      <sheetName val="DATA-CD"/>
      <sheetName val="Data-Road "/>
      <sheetName val="MTC-estimate"/>
      <sheetName val="lead-st"/>
      <sheetName val="rdamdata"/>
    </sheetNames>
    <sheetDataSet>
      <sheetData sheetId="0" refreshError="1"/>
      <sheetData sheetId="1" refreshError="1">
        <row r="13">
          <cell r="E13">
            <v>0.1</v>
          </cell>
          <cell r="F13">
            <v>4.5999999999999996</v>
          </cell>
          <cell r="G13">
            <v>1.38</v>
          </cell>
          <cell r="H13">
            <v>0</v>
          </cell>
          <cell r="I13">
            <v>0</v>
          </cell>
          <cell r="J13">
            <v>1.02</v>
          </cell>
          <cell r="K13">
            <v>0</v>
          </cell>
          <cell r="L13">
            <v>0</v>
          </cell>
          <cell r="M13">
            <v>0</v>
          </cell>
          <cell r="N13">
            <v>0.5</v>
          </cell>
          <cell r="O13">
            <v>0</v>
          </cell>
          <cell r="P13">
            <v>0</v>
          </cell>
          <cell r="Q13">
            <v>0</v>
          </cell>
          <cell r="R13">
            <v>0.1</v>
          </cell>
        </row>
        <row r="14">
          <cell r="E14">
            <v>0.2</v>
          </cell>
          <cell r="F14">
            <v>5</v>
          </cell>
          <cell r="G14">
            <v>1.5</v>
          </cell>
          <cell r="H14">
            <v>0</v>
          </cell>
          <cell r="I14">
            <v>0</v>
          </cell>
          <cell r="J14">
            <v>1.5</v>
          </cell>
          <cell r="K14">
            <v>0</v>
          </cell>
          <cell r="L14">
            <v>0</v>
          </cell>
          <cell r="M14">
            <v>0</v>
          </cell>
          <cell r="N14">
            <v>0.5</v>
          </cell>
          <cell r="O14">
            <v>0</v>
          </cell>
          <cell r="P14">
            <v>0</v>
          </cell>
          <cell r="Q14">
            <v>0</v>
          </cell>
          <cell r="R14">
            <v>0.2</v>
          </cell>
        </row>
        <row r="15">
          <cell r="E15">
            <v>0.3</v>
          </cell>
          <cell r="F15">
            <v>5.4</v>
          </cell>
          <cell r="G15">
            <v>1.62</v>
          </cell>
          <cell r="H15">
            <v>0</v>
          </cell>
          <cell r="I15">
            <v>0</v>
          </cell>
          <cell r="J15">
            <v>2.02</v>
          </cell>
          <cell r="K15">
            <v>0</v>
          </cell>
          <cell r="L15">
            <v>0</v>
          </cell>
          <cell r="M15">
            <v>0</v>
          </cell>
          <cell r="N15">
            <v>0.5</v>
          </cell>
          <cell r="O15">
            <v>0</v>
          </cell>
          <cell r="P15">
            <v>0</v>
          </cell>
          <cell r="Q15">
            <v>0</v>
          </cell>
          <cell r="R15">
            <v>0.3</v>
          </cell>
        </row>
        <row r="16">
          <cell r="E16">
            <v>0.4</v>
          </cell>
          <cell r="F16">
            <v>5.8</v>
          </cell>
          <cell r="G16">
            <v>1.74</v>
          </cell>
          <cell r="H16">
            <v>0</v>
          </cell>
          <cell r="I16">
            <v>0</v>
          </cell>
          <cell r="J16">
            <v>2.58</v>
          </cell>
          <cell r="K16">
            <v>0</v>
          </cell>
          <cell r="L16">
            <v>0</v>
          </cell>
          <cell r="M16">
            <v>0</v>
          </cell>
          <cell r="N16">
            <v>0.5</v>
          </cell>
          <cell r="O16">
            <v>0</v>
          </cell>
          <cell r="P16">
            <v>0</v>
          </cell>
          <cell r="Q16">
            <v>0</v>
          </cell>
          <cell r="R16">
            <v>0.4</v>
          </cell>
        </row>
        <row r="17">
          <cell r="E17">
            <v>0.5</v>
          </cell>
          <cell r="F17">
            <v>6.2</v>
          </cell>
          <cell r="G17">
            <v>1.86</v>
          </cell>
          <cell r="H17">
            <v>0</v>
          </cell>
          <cell r="I17">
            <v>0</v>
          </cell>
          <cell r="J17">
            <v>3.18</v>
          </cell>
          <cell r="K17">
            <v>0</v>
          </cell>
          <cell r="L17">
            <v>0</v>
          </cell>
          <cell r="M17">
            <v>0</v>
          </cell>
          <cell r="N17">
            <v>0.5</v>
          </cell>
          <cell r="O17">
            <v>0</v>
          </cell>
          <cell r="P17">
            <v>0</v>
          </cell>
          <cell r="Q17">
            <v>0</v>
          </cell>
          <cell r="R17">
            <v>0.5</v>
          </cell>
        </row>
        <row r="18">
          <cell r="E18">
            <v>0.6</v>
          </cell>
          <cell r="F18">
            <v>6.6</v>
          </cell>
          <cell r="G18">
            <v>1.98</v>
          </cell>
          <cell r="H18">
            <v>0</v>
          </cell>
          <cell r="I18">
            <v>0</v>
          </cell>
          <cell r="J18">
            <v>3.82</v>
          </cell>
          <cell r="K18">
            <v>0</v>
          </cell>
          <cell r="L18">
            <v>0</v>
          </cell>
          <cell r="M18">
            <v>0</v>
          </cell>
          <cell r="N18">
            <v>0.5</v>
          </cell>
          <cell r="O18">
            <v>0</v>
          </cell>
          <cell r="P18">
            <v>0</v>
          </cell>
          <cell r="Q18">
            <v>0</v>
          </cell>
          <cell r="R18">
            <v>0.6</v>
          </cell>
        </row>
        <row r="19">
          <cell r="E19">
            <v>0.7</v>
          </cell>
          <cell r="F19">
            <v>7</v>
          </cell>
          <cell r="G19">
            <v>2.1</v>
          </cell>
          <cell r="H19">
            <v>0</v>
          </cell>
          <cell r="I19">
            <v>0</v>
          </cell>
          <cell r="J19">
            <v>4.5</v>
          </cell>
          <cell r="K19">
            <v>0</v>
          </cell>
          <cell r="L19">
            <v>0</v>
          </cell>
          <cell r="M19">
            <v>0</v>
          </cell>
          <cell r="N19">
            <v>0.5</v>
          </cell>
          <cell r="O19">
            <v>0</v>
          </cell>
          <cell r="P19">
            <v>0</v>
          </cell>
          <cell r="Q19">
            <v>0</v>
          </cell>
          <cell r="R19">
            <v>0.7</v>
          </cell>
        </row>
        <row r="20">
          <cell r="E20">
            <v>0.8</v>
          </cell>
          <cell r="F20">
            <v>7.4</v>
          </cell>
          <cell r="G20">
            <v>2.2200000000000002</v>
          </cell>
          <cell r="H20">
            <v>0</v>
          </cell>
          <cell r="I20">
            <v>0</v>
          </cell>
          <cell r="J20">
            <v>5.22</v>
          </cell>
          <cell r="K20">
            <v>0</v>
          </cell>
          <cell r="L20">
            <v>0</v>
          </cell>
          <cell r="M20">
            <v>0</v>
          </cell>
          <cell r="N20">
            <v>0.5</v>
          </cell>
          <cell r="O20">
            <v>0</v>
          </cell>
          <cell r="P20">
            <v>0</v>
          </cell>
          <cell r="Q20">
            <v>0</v>
          </cell>
          <cell r="R20">
            <v>0.8</v>
          </cell>
        </row>
        <row r="21">
          <cell r="E21">
            <v>0.9</v>
          </cell>
          <cell r="F21">
            <v>7.8</v>
          </cell>
          <cell r="G21">
            <v>2.34</v>
          </cell>
          <cell r="H21">
            <v>0</v>
          </cell>
          <cell r="I21">
            <v>0</v>
          </cell>
          <cell r="J21">
            <v>5.98</v>
          </cell>
          <cell r="K21">
            <v>0</v>
          </cell>
          <cell r="L21">
            <v>0</v>
          </cell>
          <cell r="M21">
            <v>0</v>
          </cell>
          <cell r="N21">
            <v>0.5</v>
          </cell>
          <cell r="O21">
            <v>0</v>
          </cell>
          <cell r="P21">
            <v>0</v>
          </cell>
          <cell r="Q21">
            <v>0</v>
          </cell>
          <cell r="R21">
            <v>0.9</v>
          </cell>
        </row>
        <row r="22">
          <cell r="E22">
            <v>1</v>
          </cell>
          <cell r="F22">
            <v>8.1999999999999993</v>
          </cell>
          <cell r="G22">
            <v>2.46</v>
          </cell>
          <cell r="H22">
            <v>0</v>
          </cell>
          <cell r="I22">
            <v>0</v>
          </cell>
          <cell r="J22">
            <v>6.78</v>
          </cell>
          <cell r="K22">
            <v>0</v>
          </cell>
          <cell r="L22">
            <v>0</v>
          </cell>
          <cell r="M22">
            <v>0</v>
          </cell>
          <cell r="N22">
            <v>0.5</v>
          </cell>
          <cell r="O22">
            <v>0</v>
          </cell>
          <cell r="P22">
            <v>0</v>
          </cell>
          <cell r="Q22">
            <v>0</v>
          </cell>
          <cell r="R22">
            <v>1</v>
          </cell>
        </row>
        <row r="23">
          <cell r="E23">
            <v>1.1000000000000001</v>
          </cell>
          <cell r="F23">
            <v>8.6</v>
          </cell>
          <cell r="G23">
            <v>2.58</v>
          </cell>
          <cell r="H23">
            <v>0</v>
          </cell>
          <cell r="I23">
            <v>0</v>
          </cell>
          <cell r="J23">
            <v>7.62</v>
          </cell>
          <cell r="K23">
            <v>0</v>
          </cell>
          <cell r="L23">
            <v>0</v>
          </cell>
          <cell r="M23">
            <v>0</v>
          </cell>
          <cell r="N23">
            <v>0.5</v>
          </cell>
          <cell r="O23">
            <v>0</v>
          </cell>
          <cell r="P23">
            <v>0</v>
          </cell>
          <cell r="Q23">
            <v>0</v>
          </cell>
          <cell r="R23">
            <v>1.1000000000000001</v>
          </cell>
        </row>
        <row r="24">
          <cell r="E24">
            <v>1.2</v>
          </cell>
          <cell r="F24">
            <v>9</v>
          </cell>
          <cell r="G24">
            <v>2.7</v>
          </cell>
          <cell r="H24">
            <v>0</v>
          </cell>
          <cell r="I24">
            <v>0</v>
          </cell>
          <cell r="J24">
            <v>8.5</v>
          </cell>
          <cell r="K24">
            <v>0</v>
          </cell>
          <cell r="L24">
            <v>0</v>
          </cell>
          <cell r="M24">
            <v>0</v>
          </cell>
          <cell r="N24">
            <v>0.5</v>
          </cell>
          <cell r="O24">
            <v>0</v>
          </cell>
          <cell r="P24">
            <v>0</v>
          </cell>
          <cell r="Q24">
            <v>0</v>
          </cell>
          <cell r="R24">
            <v>1.2</v>
          </cell>
        </row>
        <row r="25">
          <cell r="E25">
            <v>1.3</v>
          </cell>
          <cell r="F25">
            <v>9.4</v>
          </cell>
          <cell r="G25">
            <v>2.82</v>
          </cell>
          <cell r="H25">
            <v>0</v>
          </cell>
          <cell r="I25">
            <v>0</v>
          </cell>
          <cell r="J25">
            <v>9.42</v>
          </cell>
          <cell r="K25">
            <v>0</v>
          </cell>
          <cell r="L25">
            <v>0</v>
          </cell>
          <cell r="M25">
            <v>0</v>
          </cell>
          <cell r="N25">
            <v>0.5</v>
          </cell>
          <cell r="O25">
            <v>0</v>
          </cell>
          <cell r="P25">
            <v>0</v>
          </cell>
          <cell r="Q25">
            <v>0</v>
          </cell>
          <cell r="R25">
            <v>1.3</v>
          </cell>
        </row>
        <row r="26">
          <cell r="E26">
            <v>1.4</v>
          </cell>
          <cell r="F26">
            <v>9.8000000000000007</v>
          </cell>
          <cell r="G26">
            <v>2.94</v>
          </cell>
          <cell r="H26">
            <v>1.98</v>
          </cell>
          <cell r="I26">
            <v>0</v>
          </cell>
          <cell r="J26">
            <v>10.38</v>
          </cell>
          <cell r="K26">
            <v>0</v>
          </cell>
          <cell r="L26">
            <v>0</v>
          </cell>
          <cell r="M26">
            <v>0</v>
          </cell>
          <cell r="N26">
            <v>0.5</v>
          </cell>
          <cell r="O26">
            <v>0</v>
          </cell>
          <cell r="P26">
            <v>0</v>
          </cell>
          <cell r="Q26">
            <v>0</v>
          </cell>
          <cell r="R26">
            <v>1.4</v>
          </cell>
        </row>
        <row r="27">
          <cell r="E27">
            <v>1.5</v>
          </cell>
          <cell r="F27">
            <v>10.199999999999999</v>
          </cell>
          <cell r="G27">
            <v>3.48</v>
          </cell>
          <cell r="H27">
            <v>1.98</v>
          </cell>
          <cell r="I27">
            <v>0</v>
          </cell>
          <cell r="J27">
            <v>9.09</v>
          </cell>
          <cell r="K27">
            <v>1.57</v>
          </cell>
          <cell r="L27">
            <v>1.1100000000000001</v>
          </cell>
          <cell r="M27">
            <v>0</v>
          </cell>
          <cell r="N27">
            <v>0.47</v>
          </cell>
          <cell r="O27">
            <v>0</v>
          </cell>
          <cell r="P27">
            <v>0</v>
          </cell>
          <cell r="Q27">
            <v>0</v>
          </cell>
          <cell r="R27">
            <v>1.5</v>
          </cell>
        </row>
        <row r="28">
          <cell r="E28">
            <v>1.6</v>
          </cell>
          <cell r="F28">
            <v>10.6</v>
          </cell>
          <cell r="G28">
            <v>3.6</v>
          </cell>
          <cell r="H28">
            <v>1.98</v>
          </cell>
          <cell r="I28">
            <v>0</v>
          </cell>
          <cell r="J28">
            <v>10</v>
          </cell>
          <cell r="K28">
            <v>1.64</v>
          </cell>
          <cell r="L28">
            <v>1.17</v>
          </cell>
          <cell r="M28">
            <v>0</v>
          </cell>
          <cell r="N28">
            <v>0.47</v>
          </cell>
          <cell r="O28">
            <v>0</v>
          </cell>
          <cell r="P28">
            <v>0</v>
          </cell>
          <cell r="Q28">
            <v>0</v>
          </cell>
          <cell r="R28">
            <v>1.6</v>
          </cell>
        </row>
        <row r="29">
          <cell r="E29">
            <v>1.7</v>
          </cell>
          <cell r="F29">
            <v>11</v>
          </cell>
          <cell r="G29">
            <v>3.72</v>
          </cell>
          <cell r="H29">
            <v>1.98</v>
          </cell>
          <cell r="I29">
            <v>0</v>
          </cell>
          <cell r="J29">
            <v>10.95</v>
          </cell>
          <cell r="K29">
            <v>1.7</v>
          </cell>
          <cell r="L29">
            <v>1.24</v>
          </cell>
          <cell r="M29">
            <v>0</v>
          </cell>
          <cell r="N29">
            <v>0.47</v>
          </cell>
          <cell r="O29">
            <v>0</v>
          </cell>
          <cell r="P29">
            <v>0</v>
          </cell>
          <cell r="Q29">
            <v>0</v>
          </cell>
          <cell r="R29">
            <v>1.7</v>
          </cell>
        </row>
        <row r="30">
          <cell r="E30">
            <v>1.8</v>
          </cell>
          <cell r="F30">
            <v>11.4</v>
          </cell>
          <cell r="G30">
            <v>3.84</v>
          </cell>
          <cell r="H30">
            <v>1.98</v>
          </cell>
          <cell r="I30">
            <v>0</v>
          </cell>
          <cell r="J30">
            <v>11.93</v>
          </cell>
          <cell r="K30">
            <v>1.77</v>
          </cell>
          <cell r="L30">
            <v>1.31</v>
          </cell>
          <cell r="M30">
            <v>0</v>
          </cell>
          <cell r="N30">
            <v>0.47</v>
          </cell>
          <cell r="O30">
            <v>0</v>
          </cell>
          <cell r="P30">
            <v>0</v>
          </cell>
          <cell r="Q30">
            <v>0</v>
          </cell>
          <cell r="R30">
            <v>1.8</v>
          </cell>
        </row>
        <row r="31">
          <cell r="E31">
            <v>1.9</v>
          </cell>
          <cell r="F31">
            <v>11.8</v>
          </cell>
          <cell r="G31">
            <v>3.96</v>
          </cell>
          <cell r="H31">
            <v>1.98</v>
          </cell>
          <cell r="I31">
            <v>0</v>
          </cell>
          <cell r="J31">
            <v>12.95</v>
          </cell>
          <cell r="K31">
            <v>1.84</v>
          </cell>
          <cell r="L31">
            <v>1.38</v>
          </cell>
          <cell r="M31">
            <v>0</v>
          </cell>
          <cell r="N31">
            <v>0.47</v>
          </cell>
          <cell r="O31">
            <v>0</v>
          </cell>
          <cell r="P31">
            <v>0</v>
          </cell>
          <cell r="Q31">
            <v>0</v>
          </cell>
          <cell r="R31">
            <v>1.9</v>
          </cell>
        </row>
        <row r="32">
          <cell r="E32">
            <v>2</v>
          </cell>
          <cell r="F32">
            <v>12.2</v>
          </cell>
          <cell r="G32">
            <v>4.08</v>
          </cell>
          <cell r="H32">
            <v>1.98</v>
          </cell>
          <cell r="I32">
            <v>0</v>
          </cell>
          <cell r="J32">
            <v>14.03</v>
          </cell>
          <cell r="K32">
            <v>1.9</v>
          </cell>
          <cell r="L32">
            <v>1.44</v>
          </cell>
          <cell r="M32">
            <v>0</v>
          </cell>
          <cell r="N32">
            <v>0.47</v>
          </cell>
          <cell r="O32">
            <v>0</v>
          </cell>
          <cell r="P32">
            <v>0</v>
          </cell>
          <cell r="Q32">
            <v>0</v>
          </cell>
          <cell r="R32">
            <v>2</v>
          </cell>
        </row>
        <row r="33">
          <cell r="E33">
            <v>2.1</v>
          </cell>
          <cell r="F33">
            <v>12.6</v>
          </cell>
          <cell r="G33">
            <v>4.2</v>
          </cell>
          <cell r="H33">
            <v>1.98</v>
          </cell>
          <cell r="I33">
            <v>0</v>
          </cell>
          <cell r="J33">
            <v>15.13</v>
          </cell>
          <cell r="K33">
            <v>1.97</v>
          </cell>
          <cell r="L33">
            <v>1.51</v>
          </cell>
          <cell r="M33">
            <v>0</v>
          </cell>
          <cell r="N33">
            <v>0.47</v>
          </cell>
          <cell r="O33">
            <v>0</v>
          </cell>
          <cell r="P33">
            <v>0</v>
          </cell>
          <cell r="Q33">
            <v>0</v>
          </cell>
          <cell r="R33">
            <v>2.1</v>
          </cell>
        </row>
        <row r="34">
          <cell r="E34">
            <v>2.2000000000000002</v>
          </cell>
          <cell r="F34">
            <v>13</v>
          </cell>
          <cell r="G34">
            <v>4.32</v>
          </cell>
          <cell r="H34">
            <v>1.978</v>
          </cell>
          <cell r="I34">
            <v>0</v>
          </cell>
          <cell r="J34">
            <v>16.27</v>
          </cell>
          <cell r="K34">
            <v>2.04</v>
          </cell>
          <cell r="L34">
            <v>1.58</v>
          </cell>
          <cell r="M34">
            <v>0</v>
          </cell>
          <cell r="N34">
            <v>0.47</v>
          </cell>
          <cell r="O34">
            <v>0</v>
          </cell>
          <cell r="P34">
            <v>0</v>
          </cell>
          <cell r="Q34">
            <v>0</v>
          </cell>
          <cell r="R34">
            <v>2.2000000000000002</v>
          </cell>
        </row>
        <row r="35">
          <cell r="E35">
            <v>2.2999999999999998</v>
          </cell>
          <cell r="F35">
            <v>13.4</v>
          </cell>
          <cell r="G35">
            <v>4.4400000000000004</v>
          </cell>
          <cell r="H35">
            <v>1.98</v>
          </cell>
          <cell r="I35">
            <v>0</v>
          </cell>
          <cell r="J35">
            <v>17.47</v>
          </cell>
          <cell r="K35">
            <v>2.1</v>
          </cell>
          <cell r="L35">
            <v>1.64</v>
          </cell>
          <cell r="M35">
            <v>0</v>
          </cell>
          <cell r="N35">
            <v>0.47</v>
          </cell>
          <cell r="O35">
            <v>0</v>
          </cell>
          <cell r="P35">
            <v>0</v>
          </cell>
          <cell r="Q35">
            <v>0</v>
          </cell>
          <cell r="R35">
            <v>2.2999999999999998</v>
          </cell>
        </row>
        <row r="36">
          <cell r="E36">
            <v>2.4</v>
          </cell>
          <cell r="F36">
            <v>13.8</v>
          </cell>
          <cell r="G36">
            <v>4.5599999999999996</v>
          </cell>
          <cell r="H36">
            <v>1.98</v>
          </cell>
          <cell r="I36">
            <v>0</v>
          </cell>
          <cell r="J36">
            <v>18.690000000000001</v>
          </cell>
          <cell r="K36">
            <v>2.17</v>
          </cell>
          <cell r="L36">
            <v>1.71</v>
          </cell>
          <cell r="M36">
            <v>0</v>
          </cell>
          <cell r="N36">
            <v>0.47</v>
          </cell>
          <cell r="O36">
            <v>0</v>
          </cell>
          <cell r="P36">
            <v>0</v>
          </cell>
          <cell r="Q36">
            <v>0</v>
          </cell>
          <cell r="R36">
            <v>2.4</v>
          </cell>
        </row>
        <row r="37">
          <cell r="E37">
            <v>2.5</v>
          </cell>
          <cell r="F37">
            <v>14.2</v>
          </cell>
          <cell r="G37">
            <v>4.68</v>
          </cell>
          <cell r="H37">
            <v>1.98</v>
          </cell>
          <cell r="I37">
            <v>0</v>
          </cell>
          <cell r="J37">
            <v>19.95</v>
          </cell>
          <cell r="K37">
            <v>2.2400000000000002</v>
          </cell>
          <cell r="L37">
            <v>1.78</v>
          </cell>
          <cell r="M37">
            <v>0</v>
          </cell>
          <cell r="N37">
            <v>0.47</v>
          </cell>
          <cell r="O37">
            <v>0</v>
          </cell>
          <cell r="P37">
            <v>0</v>
          </cell>
          <cell r="Q37">
            <v>0</v>
          </cell>
          <cell r="R37">
            <v>2.5</v>
          </cell>
        </row>
        <row r="38">
          <cell r="E38">
            <v>2.6</v>
          </cell>
          <cell r="F38">
            <v>14.6</v>
          </cell>
          <cell r="G38">
            <v>4.8</v>
          </cell>
          <cell r="H38">
            <v>1.98</v>
          </cell>
          <cell r="I38">
            <v>0</v>
          </cell>
          <cell r="J38">
            <v>21.25</v>
          </cell>
          <cell r="K38">
            <v>2.31</v>
          </cell>
          <cell r="L38">
            <v>1.85</v>
          </cell>
          <cell r="M38">
            <v>0</v>
          </cell>
          <cell r="N38">
            <v>0.47</v>
          </cell>
          <cell r="O38">
            <v>0</v>
          </cell>
          <cell r="P38">
            <v>0</v>
          </cell>
          <cell r="Q38">
            <v>0</v>
          </cell>
          <cell r="R38">
            <v>2.6</v>
          </cell>
        </row>
        <row r="39">
          <cell r="E39">
            <v>2.7</v>
          </cell>
          <cell r="F39">
            <v>15</v>
          </cell>
          <cell r="G39">
            <v>4.92</v>
          </cell>
          <cell r="H39">
            <v>1.98</v>
          </cell>
          <cell r="I39">
            <v>0</v>
          </cell>
          <cell r="J39">
            <v>22.61</v>
          </cell>
          <cell r="K39">
            <v>2.37</v>
          </cell>
          <cell r="L39">
            <v>1.91</v>
          </cell>
          <cell r="M39">
            <v>0</v>
          </cell>
          <cell r="N39">
            <v>0.47</v>
          </cell>
          <cell r="O39">
            <v>0</v>
          </cell>
          <cell r="P39">
            <v>0</v>
          </cell>
          <cell r="Q39">
            <v>0</v>
          </cell>
          <cell r="R39">
            <v>2.7</v>
          </cell>
        </row>
        <row r="40">
          <cell r="E40">
            <v>2.8</v>
          </cell>
          <cell r="F40">
            <v>15.4</v>
          </cell>
          <cell r="G40">
            <v>5.04</v>
          </cell>
          <cell r="H40">
            <v>2.16</v>
          </cell>
          <cell r="I40">
            <v>0</v>
          </cell>
          <cell r="J40">
            <v>24.1</v>
          </cell>
          <cell r="K40">
            <v>2.44</v>
          </cell>
          <cell r="L40">
            <v>1.98</v>
          </cell>
          <cell r="M40">
            <v>0</v>
          </cell>
          <cell r="N40">
            <v>0.47</v>
          </cell>
          <cell r="O40">
            <v>0</v>
          </cell>
          <cell r="P40">
            <v>0</v>
          </cell>
          <cell r="Q40">
            <v>0</v>
          </cell>
          <cell r="R40">
            <v>2.8</v>
          </cell>
        </row>
        <row r="41">
          <cell r="E41">
            <v>2.9</v>
          </cell>
          <cell r="F41">
            <v>15.8</v>
          </cell>
          <cell r="G41">
            <v>5.16</v>
          </cell>
          <cell r="H41">
            <v>2.35</v>
          </cell>
          <cell r="I41">
            <v>0</v>
          </cell>
          <cell r="J41">
            <v>25.41</v>
          </cell>
          <cell r="K41">
            <v>2.5099999999999998</v>
          </cell>
          <cell r="L41">
            <v>2.0499999999999998</v>
          </cell>
          <cell r="M41">
            <v>0</v>
          </cell>
          <cell r="N41">
            <v>0.47</v>
          </cell>
          <cell r="O41">
            <v>0</v>
          </cell>
          <cell r="P41">
            <v>0</v>
          </cell>
          <cell r="Q41">
            <v>0</v>
          </cell>
          <cell r="R41">
            <v>2.9</v>
          </cell>
        </row>
        <row r="42">
          <cell r="E42">
            <v>3</v>
          </cell>
          <cell r="F42">
            <v>16.2</v>
          </cell>
          <cell r="G42">
            <v>5.28</v>
          </cell>
          <cell r="H42">
            <v>2.5299999999999998</v>
          </cell>
          <cell r="I42">
            <v>0</v>
          </cell>
          <cell r="J42">
            <v>26.89</v>
          </cell>
          <cell r="K42">
            <v>2.57</v>
          </cell>
          <cell r="L42">
            <v>2.11</v>
          </cell>
          <cell r="M42">
            <v>0</v>
          </cell>
          <cell r="N42">
            <v>0.47</v>
          </cell>
          <cell r="O42">
            <v>0</v>
          </cell>
          <cell r="P42">
            <v>0</v>
          </cell>
          <cell r="Q42">
            <v>0</v>
          </cell>
          <cell r="R42">
            <v>3</v>
          </cell>
        </row>
        <row r="43">
          <cell r="E43">
            <v>3.1</v>
          </cell>
          <cell r="F43">
            <v>16.600000000000001</v>
          </cell>
          <cell r="G43">
            <v>5.4</v>
          </cell>
          <cell r="H43">
            <v>2.72</v>
          </cell>
          <cell r="I43">
            <v>0</v>
          </cell>
          <cell r="J43">
            <v>28.39</v>
          </cell>
          <cell r="K43">
            <v>2.64</v>
          </cell>
          <cell r="L43">
            <v>2.1800000000000002</v>
          </cell>
          <cell r="M43">
            <v>0</v>
          </cell>
          <cell r="N43">
            <v>0.47</v>
          </cell>
          <cell r="O43">
            <v>0</v>
          </cell>
          <cell r="P43">
            <v>0</v>
          </cell>
          <cell r="Q43">
            <v>0</v>
          </cell>
          <cell r="R43">
            <v>3.1</v>
          </cell>
        </row>
        <row r="44">
          <cell r="E44">
            <v>3.2</v>
          </cell>
          <cell r="F44">
            <v>17</v>
          </cell>
          <cell r="G44">
            <v>5.52</v>
          </cell>
          <cell r="H44">
            <v>2.91</v>
          </cell>
          <cell r="I44">
            <v>0</v>
          </cell>
          <cell r="J44">
            <v>29.93</v>
          </cell>
          <cell r="K44">
            <v>2.71</v>
          </cell>
          <cell r="L44">
            <v>2.25</v>
          </cell>
          <cell r="M44">
            <v>0</v>
          </cell>
          <cell r="N44">
            <v>0.47</v>
          </cell>
          <cell r="O44">
            <v>0</v>
          </cell>
          <cell r="P44">
            <v>0</v>
          </cell>
          <cell r="Q44">
            <v>0</v>
          </cell>
          <cell r="R44">
            <v>3.2</v>
          </cell>
        </row>
        <row r="45">
          <cell r="E45">
            <v>3.3</v>
          </cell>
          <cell r="F45">
            <v>17.399999999999999</v>
          </cell>
          <cell r="G45">
            <v>5.64</v>
          </cell>
          <cell r="H45">
            <v>3.11</v>
          </cell>
          <cell r="I45">
            <v>0</v>
          </cell>
          <cell r="J45">
            <v>31.53</v>
          </cell>
          <cell r="K45">
            <v>2.77</v>
          </cell>
          <cell r="L45">
            <v>2.31</v>
          </cell>
          <cell r="M45">
            <v>0</v>
          </cell>
          <cell r="N45">
            <v>0.47</v>
          </cell>
          <cell r="O45">
            <v>0</v>
          </cell>
          <cell r="P45">
            <v>0</v>
          </cell>
          <cell r="Q45">
            <v>0</v>
          </cell>
          <cell r="R45">
            <v>3.3</v>
          </cell>
        </row>
        <row r="46">
          <cell r="E46">
            <v>3.4</v>
          </cell>
          <cell r="F46">
            <v>17.8</v>
          </cell>
          <cell r="G46">
            <v>5.76</v>
          </cell>
          <cell r="H46">
            <v>3.03</v>
          </cell>
          <cell r="I46">
            <v>0</v>
          </cell>
          <cell r="J46">
            <v>33.15</v>
          </cell>
          <cell r="K46">
            <v>2.84</v>
          </cell>
          <cell r="L46">
            <v>2.38</v>
          </cell>
          <cell r="M46">
            <v>0</v>
          </cell>
          <cell r="N46">
            <v>0.47</v>
          </cell>
          <cell r="O46">
            <v>0</v>
          </cell>
          <cell r="P46">
            <v>0</v>
          </cell>
          <cell r="Q46">
            <v>0</v>
          </cell>
          <cell r="R46">
            <v>3.4</v>
          </cell>
        </row>
        <row r="47">
          <cell r="E47">
            <v>3.5</v>
          </cell>
          <cell r="F47">
            <v>18</v>
          </cell>
          <cell r="G47">
            <v>7.82</v>
          </cell>
          <cell r="H47">
            <v>3.5</v>
          </cell>
          <cell r="I47">
            <v>0</v>
          </cell>
          <cell r="J47">
            <v>29.63</v>
          </cell>
          <cell r="K47">
            <v>2.91</v>
          </cell>
          <cell r="L47">
            <v>2.4500000000000002</v>
          </cell>
          <cell r="M47">
            <v>2.64</v>
          </cell>
          <cell r="N47">
            <v>0.47</v>
          </cell>
          <cell r="O47">
            <v>2.64</v>
          </cell>
          <cell r="P47">
            <v>0.38</v>
          </cell>
          <cell r="Q47">
            <v>1.01</v>
          </cell>
          <cell r="R47">
            <v>3.05</v>
          </cell>
        </row>
        <row r="48">
          <cell r="E48">
            <v>3.6</v>
          </cell>
          <cell r="F48">
            <v>18.399999999999999</v>
          </cell>
          <cell r="G48">
            <v>7.94</v>
          </cell>
          <cell r="H48">
            <v>3.7</v>
          </cell>
          <cell r="I48">
            <v>0</v>
          </cell>
          <cell r="J48">
            <v>31.17</v>
          </cell>
          <cell r="K48">
            <v>2.98</v>
          </cell>
          <cell r="L48">
            <v>2.52</v>
          </cell>
          <cell r="M48">
            <v>2.64</v>
          </cell>
          <cell r="N48">
            <v>0.47</v>
          </cell>
          <cell r="O48">
            <v>2.8</v>
          </cell>
          <cell r="P48">
            <v>0.38</v>
          </cell>
          <cell r="Q48">
            <v>1.01</v>
          </cell>
          <cell r="R48">
            <v>3.15</v>
          </cell>
        </row>
        <row r="49">
          <cell r="E49">
            <v>3.7</v>
          </cell>
          <cell r="F49">
            <v>18.8</v>
          </cell>
          <cell r="G49">
            <v>8.06</v>
          </cell>
          <cell r="H49">
            <v>3.91</v>
          </cell>
          <cell r="I49">
            <v>0</v>
          </cell>
          <cell r="J49">
            <v>32.78</v>
          </cell>
          <cell r="K49">
            <v>3.04</v>
          </cell>
          <cell r="L49">
            <v>2.58</v>
          </cell>
          <cell r="M49">
            <v>2.64</v>
          </cell>
          <cell r="N49">
            <v>0.47</v>
          </cell>
          <cell r="O49">
            <v>2.95</v>
          </cell>
          <cell r="P49">
            <v>0.38</v>
          </cell>
          <cell r="Q49">
            <v>1.01</v>
          </cell>
          <cell r="R49">
            <v>3.25</v>
          </cell>
        </row>
        <row r="50">
          <cell r="E50">
            <v>3.8</v>
          </cell>
          <cell r="F50">
            <v>19.2</v>
          </cell>
          <cell r="G50">
            <v>8.18</v>
          </cell>
          <cell r="H50">
            <v>4.1100000000000003</v>
          </cell>
          <cell r="I50">
            <v>0</v>
          </cell>
          <cell r="J50">
            <v>34.4</v>
          </cell>
          <cell r="K50">
            <v>3.11</v>
          </cell>
          <cell r="L50">
            <v>2.65</v>
          </cell>
          <cell r="M50">
            <v>2.64</v>
          </cell>
          <cell r="N50">
            <v>0.47</v>
          </cell>
          <cell r="O50">
            <v>3.11</v>
          </cell>
          <cell r="P50">
            <v>0.38</v>
          </cell>
          <cell r="Q50">
            <v>1.01</v>
          </cell>
          <cell r="R50">
            <v>3.35</v>
          </cell>
        </row>
        <row r="51">
          <cell r="E51">
            <v>3.9</v>
          </cell>
          <cell r="F51">
            <v>19.600000000000001</v>
          </cell>
          <cell r="G51">
            <v>8.3000000000000007</v>
          </cell>
          <cell r="H51">
            <v>4.32</v>
          </cell>
          <cell r="I51">
            <v>0</v>
          </cell>
          <cell r="J51">
            <v>36.06</v>
          </cell>
          <cell r="K51">
            <v>3.18</v>
          </cell>
          <cell r="L51">
            <v>2.72</v>
          </cell>
          <cell r="M51">
            <v>2.64</v>
          </cell>
          <cell r="N51">
            <v>0.47</v>
          </cell>
          <cell r="O51">
            <v>3.27</v>
          </cell>
          <cell r="P51">
            <v>0.38</v>
          </cell>
          <cell r="Q51">
            <v>1.01</v>
          </cell>
          <cell r="R51">
            <v>3.45</v>
          </cell>
        </row>
        <row r="52">
          <cell r="E52">
            <v>4</v>
          </cell>
          <cell r="F52">
            <v>20</v>
          </cell>
          <cell r="G52">
            <v>8.42</v>
          </cell>
          <cell r="H52">
            <v>4.53</v>
          </cell>
          <cell r="I52">
            <v>0</v>
          </cell>
          <cell r="J52">
            <v>37.79</v>
          </cell>
          <cell r="K52">
            <v>3.24</v>
          </cell>
          <cell r="L52">
            <v>2.78</v>
          </cell>
          <cell r="M52">
            <v>2.64</v>
          </cell>
          <cell r="N52">
            <v>0.47</v>
          </cell>
          <cell r="O52">
            <v>3.42</v>
          </cell>
          <cell r="P52">
            <v>0.38</v>
          </cell>
          <cell r="Q52">
            <v>1.01</v>
          </cell>
          <cell r="R52">
            <v>3.55</v>
          </cell>
        </row>
        <row r="53">
          <cell r="E53">
            <v>4.0999999999999996</v>
          </cell>
          <cell r="F53">
            <v>20.399999999999999</v>
          </cell>
          <cell r="G53">
            <v>8.5399999999999991</v>
          </cell>
          <cell r="H53">
            <v>4.75</v>
          </cell>
          <cell r="I53">
            <v>0</v>
          </cell>
          <cell r="J53">
            <v>39.53</v>
          </cell>
          <cell r="K53">
            <v>3.31</v>
          </cell>
          <cell r="L53">
            <v>2.85</v>
          </cell>
          <cell r="M53">
            <v>2.64</v>
          </cell>
          <cell r="N53">
            <v>0.47</v>
          </cell>
          <cell r="O53">
            <v>3.58</v>
          </cell>
          <cell r="P53">
            <v>0.38</v>
          </cell>
          <cell r="Q53">
            <v>1.01</v>
          </cell>
          <cell r="R53">
            <v>3.65</v>
          </cell>
        </row>
        <row r="54">
          <cell r="E54">
            <v>4.2</v>
          </cell>
          <cell r="F54">
            <v>20.8</v>
          </cell>
          <cell r="G54">
            <v>8.66</v>
          </cell>
          <cell r="H54">
            <v>4.96</v>
          </cell>
          <cell r="I54">
            <v>0</v>
          </cell>
          <cell r="J54">
            <v>41.31</v>
          </cell>
          <cell r="K54">
            <v>3.38</v>
          </cell>
          <cell r="L54">
            <v>2.92</v>
          </cell>
          <cell r="M54">
            <v>2.64</v>
          </cell>
          <cell r="N54">
            <v>0.47</v>
          </cell>
          <cell r="O54">
            <v>3.74</v>
          </cell>
          <cell r="P54">
            <v>0.38</v>
          </cell>
          <cell r="Q54">
            <v>1.01</v>
          </cell>
          <cell r="R54">
            <v>3.75</v>
          </cell>
        </row>
        <row r="55">
          <cell r="E55">
            <v>4.3</v>
          </cell>
          <cell r="F55">
            <v>21.2</v>
          </cell>
          <cell r="G55">
            <v>8.7799999999999994</v>
          </cell>
          <cell r="H55">
            <v>5.18</v>
          </cell>
          <cell r="I55">
            <v>0</v>
          </cell>
          <cell r="J55">
            <v>43.13</v>
          </cell>
          <cell r="K55">
            <v>3.45</v>
          </cell>
          <cell r="L55">
            <v>2.99</v>
          </cell>
          <cell r="M55">
            <v>2.64</v>
          </cell>
          <cell r="N55">
            <v>0.47</v>
          </cell>
          <cell r="O55">
            <v>3.9</v>
          </cell>
          <cell r="P55">
            <v>0.38</v>
          </cell>
          <cell r="Q55">
            <v>1.01</v>
          </cell>
          <cell r="R55">
            <v>3.85</v>
          </cell>
        </row>
        <row r="56">
          <cell r="E56">
            <v>4.4000000000000004</v>
          </cell>
          <cell r="F56">
            <v>21.6</v>
          </cell>
          <cell r="G56">
            <v>8.9</v>
          </cell>
          <cell r="H56">
            <v>5.4</v>
          </cell>
          <cell r="I56">
            <v>0</v>
          </cell>
          <cell r="J56">
            <v>45.02</v>
          </cell>
          <cell r="K56">
            <v>3.51</v>
          </cell>
          <cell r="L56">
            <v>3.05</v>
          </cell>
          <cell r="M56">
            <v>2.64</v>
          </cell>
          <cell r="N56">
            <v>0.47</v>
          </cell>
          <cell r="O56">
            <v>4.05</v>
          </cell>
          <cell r="P56">
            <v>0.38</v>
          </cell>
          <cell r="Q56">
            <v>1.01</v>
          </cell>
          <cell r="R56">
            <v>3.95</v>
          </cell>
        </row>
        <row r="57">
          <cell r="E57">
            <v>4.5</v>
          </cell>
          <cell r="F57">
            <v>22</v>
          </cell>
          <cell r="G57">
            <v>9.02</v>
          </cell>
          <cell r="H57">
            <v>5.63</v>
          </cell>
          <cell r="I57">
            <v>0</v>
          </cell>
          <cell r="J57">
            <v>46.92</v>
          </cell>
          <cell r="K57">
            <v>3.58</v>
          </cell>
          <cell r="L57">
            <v>3.12</v>
          </cell>
          <cell r="M57">
            <v>2.64</v>
          </cell>
          <cell r="N57">
            <v>0.47</v>
          </cell>
          <cell r="O57">
            <v>4.21</v>
          </cell>
          <cell r="P57">
            <v>0.38</v>
          </cell>
          <cell r="Q57">
            <v>1.01</v>
          </cell>
          <cell r="R57">
            <v>4.05</v>
          </cell>
        </row>
        <row r="58">
          <cell r="E58">
            <v>4.5999999999999996</v>
          </cell>
          <cell r="F58">
            <v>22.4</v>
          </cell>
          <cell r="G58">
            <v>9.14</v>
          </cell>
          <cell r="H58">
            <v>5.85</v>
          </cell>
          <cell r="I58">
            <v>0</v>
          </cell>
          <cell r="J58">
            <v>48.86</v>
          </cell>
          <cell r="K58">
            <v>3.65</v>
          </cell>
          <cell r="L58">
            <v>3.19</v>
          </cell>
          <cell r="M58">
            <v>2.64</v>
          </cell>
          <cell r="N58">
            <v>0.47</v>
          </cell>
          <cell r="O58">
            <v>4.37</v>
          </cell>
          <cell r="P58">
            <v>0.38</v>
          </cell>
          <cell r="Q58">
            <v>1.01</v>
          </cell>
          <cell r="R58">
            <v>4.1500000000000004</v>
          </cell>
        </row>
        <row r="59">
          <cell r="E59">
            <v>4.7</v>
          </cell>
          <cell r="F59">
            <v>22.8</v>
          </cell>
          <cell r="G59">
            <v>9.26</v>
          </cell>
          <cell r="H59">
            <v>6.08</v>
          </cell>
          <cell r="I59">
            <v>0</v>
          </cell>
          <cell r="J59">
            <v>50.86</v>
          </cell>
          <cell r="K59">
            <v>3.71</v>
          </cell>
          <cell r="L59">
            <v>3.25</v>
          </cell>
          <cell r="M59">
            <v>2.64</v>
          </cell>
          <cell r="N59">
            <v>0.47</v>
          </cell>
          <cell r="O59">
            <v>4.53</v>
          </cell>
          <cell r="P59">
            <v>0.38</v>
          </cell>
          <cell r="Q59">
            <v>1.01</v>
          </cell>
          <cell r="R59">
            <v>4.25</v>
          </cell>
        </row>
        <row r="60">
          <cell r="E60">
            <v>4.8</v>
          </cell>
          <cell r="F60">
            <v>23.2</v>
          </cell>
          <cell r="G60">
            <v>9.3800000000000008</v>
          </cell>
          <cell r="H60">
            <v>6.31</v>
          </cell>
          <cell r="I60">
            <v>0</v>
          </cell>
          <cell r="J60">
            <v>52.89</v>
          </cell>
          <cell r="K60">
            <v>3.78</v>
          </cell>
          <cell r="L60">
            <v>3.32</v>
          </cell>
          <cell r="M60">
            <v>2.64</v>
          </cell>
          <cell r="N60">
            <v>0.47</v>
          </cell>
          <cell r="O60">
            <v>4.68</v>
          </cell>
          <cell r="P60">
            <v>0.38</v>
          </cell>
          <cell r="Q60">
            <v>1.01</v>
          </cell>
          <cell r="R60">
            <v>4.3499999999999996</v>
          </cell>
        </row>
        <row r="61">
          <cell r="E61">
            <v>4.9000000000000004</v>
          </cell>
          <cell r="F61">
            <v>23.6</v>
          </cell>
          <cell r="G61">
            <v>9.5</v>
          </cell>
          <cell r="H61">
            <v>6.55</v>
          </cell>
          <cell r="I61">
            <v>0</v>
          </cell>
          <cell r="J61">
            <v>54.95</v>
          </cell>
          <cell r="K61">
            <v>3.85</v>
          </cell>
          <cell r="L61">
            <v>3.39</v>
          </cell>
          <cell r="M61">
            <v>2.64</v>
          </cell>
          <cell r="N61">
            <v>0.47</v>
          </cell>
          <cell r="O61">
            <v>4.84</v>
          </cell>
          <cell r="P61">
            <v>0.38</v>
          </cell>
          <cell r="Q61">
            <v>1.01</v>
          </cell>
          <cell r="R61">
            <v>4.45</v>
          </cell>
        </row>
        <row r="62">
          <cell r="E62">
            <v>5</v>
          </cell>
          <cell r="F62">
            <v>24</v>
          </cell>
          <cell r="G62">
            <v>9.6199999999999992</v>
          </cell>
          <cell r="H62">
            <v>6.78</v>
          </cell>
          <cell r="I62">
            <v>0</v>
          </cell>
          <cell r="J62">
            <v>57.05</v>
          </cell>
          <cell r="K62">
            <v>3.92</v>
          </cell>
          <cell r="L62">
            <v>3.46</v>
          </cell>
          <cell r="M62">
            <v>2.64</v>
          </cell>
          <cell r="N62">
            <v>0.47</v>
          </cell>
          <cell r="O62">
            <v>5</v>
          </cell>
          <cell r="P62">
            <v>0.38</v>
          </cell>
          <cell r="Q62">
            <v>1.01</v>
          </cell>
          <cell r="R62">
            <v>4.55</v>
          </cell>
        </row>
        <row r="63">
          <cell r="E63">
            <v>5.0999999999999996</v>
          </cell>
          <cell r="F63">
            <v>24.4</v>
          </cell>
          <cell r="G63">
            <v>9.74</v>
          </cell>
          <cell r="H63">
            <v>7.01</v>
          </cell>
          <cell r="I63">
            <v>0</v>
          </cell>
          <cell r="J63">
            <v>59.21</v>
          </cell>
          <cell r="K63">
            <v>3.98</v>
          </cell>
          <cell r="L63">
            <v>3.52</v>
          </cell>
          <cell r="M63">
            <v>2.64</v>
          </cell>
          <cell r="N63">
            <v>0.47</v>
          </cell>
          <cell r="O63">
            <v>5.16</v>
          </cell>
          <cell r="P63">
            <v>0.38</v>
          </cell>
          <cell r="Q63">
            <v>1.01</v>
          </cell>
          <cell r="R63">
            <v>4.6500000000000004</v>
          </cell>
        </row>
        <row r="64">
          <cell r="E64">
            <v>5.2</v>
          </cell>
          <cell r="F64">
            <v>24.8</v>
          </cell>
          <cell r="G64">
            <v>9.86</v>
          </cell>
          <cell r="H64">
            <v>7.26</v>
          </cell>
          <cell r="I64">
            <v>0</v>
          </cell>
          <cell r="J64">
            <v>61.4</v>
          </cell>
          <cell r="K64">
            <v>4.05</v>
          </cell>
          <cell r="L64">
            <v>3.59</v>
          </cell>
          <cell r="M64">
            <v>2.64</v>
          </cell>
          <cell r="N64">
            <v>0.47</v>
          </cell>
          <cell r="O64">
            <v>5.31</v>
          </cell>
          <cell r="P64">
            <v>0.38</v>
          </cell>
          <cell r="Q64">
            <v>1.01</v>
          </cell>
          <cell r="R64">
            <v>4.75</v>
          </cell>
        </row>
        <row r="65">
          <cell r="E65">
            <v>5.3</v>
          </cell>
          <cell r="F65">
            <v>25.2</v>
          </cell>
          <cell r="G65">
            <v>9.98</v>
          </cell>
          <cell r="H65">
            <v>7.51</v>
          </cell>
          <cell r="I65">
            <v>0</v>
          </cell>
          <cell r="J65">
            <v>63.62</v>
          </cell>
          <cell r="K65">
            <v>4.12</v>
          </cell>
          <cell r="L65">
            <v>3.66</v>
          </cell>
          <cell r="M65">
            <v>2.64</v>
          </cell>
          <cell r="N65">
            <v>0.47</v>
          </cell>
          <cell r="O65">
            <v>5.47</v>
          </cell>
          <cell r="P65">
            <v>0.38</v>
          </cell>
          <cell r="Q65">
            <v>1.01</v>
          </cell>
          <cell r="R65">
            <v>4.8499999999999996</v>
          </cell>
        </row>
        <row r="66">
          <cell r="E66">
            <v>5.4</v>
          </cell>
          <cell r="F66">
            <v>25.6</v>
          </cell>
          <cell r="G66">
            <v>10.1</v>
          </cell>
          <cell r="H66">
            <v>7.75</v>
          </cell>
          <cell r="I66">
            <v>0</v>
          </cell>
          <cell r="J66">
            <v>65.89</v>
          </cell>
          <cell r="K66">
            <v>4.1900000000000004</v>
          </cell>
          <cell r="L66">
            <v>3.72</v>
          </cell>
          <cell r="M66">
            <v>2.64</v>
          </cell>
          <cell r="N66">
            <v>0.47</v>
          </cell>
          <cell r="O66">
            <v>5.63</v>
          </cell>
          <cell r="P66">
            <v>0.38</v>
          </cell>
          <cell r="Q66">
            <v>1.01</v>
          </cell>
          <cell r="R66">
            <v>4.95</v>
          </cell>
        </row>
        <row r="67">
          <cell r="E67">
            <v>5.5</v>
          </cell>
          <cell r="F67">
            <v>26</v>
          </cell>
          <cell r="G67">
            <v>10.220000000000001</v>
          </cell>
          <cell r="H67">
            <v>8</v>
          </cell>
          <cell r="I67">
            <v>0</v>
          </cell>
          <cell r="J67">
            <v>68.2</v>
          </cell>
          <cell r="K67">
            <v>4.25</v>
          </cell>
          <cell r="L67">
            <v>3.79</v>
          </cell>
          <cell r="M67">
            <v>2.64</v>
          </cell>
          <cell r="N67">
            <v>0.47</v>
          </cell>
          <cell r="O67">
            <v>5.79</v>
          </cell>
          <cell r="P67">
            <v>0.38</v>
          </cell>
          <cell r="Q67">
            <v>1.01</v>
          </cell>
          <cell r="R67">
            <v>5.05</v>
          </cell>
        </row>
        <row r="68">
          <cell r="E68">
            <v>5.6</v>
          </cell>
          <cell r="F68">
            <v>26.4</v>
          </cell>
          <cell r="G68">
            <v>10.34</v>
          </cell>
          <cell r="H68">
            <v>8.25</v>
          </cell>
          <cell r="I68">
            <v>0</v>
          </cell>
          <cell r="J68">
            <v>70.55</v>
          </cell>
          <cell r="K68">
            <v>4.32</v>
          </cell>
          <cell r="L68">
            <v>3.86</v>
          </cell>
          <cell r="M68">
            <v>2.64</v>
          </cell>
          <cell r="N68">
            <v>0.47</v>
          </cell>
          <cell r="O68">
            <v>5.94</v>
          </cell>
          <cell r="P68">
            <v>0.38</v>
          </cell>
          <cell r="Q68">
            <v>1.01</v>
          </cell>
          <cell r="R68">
            <v>5.15</v>
          </cell>
        </row>
        <row r="69">
          <cell r="E69">
            <v>5.7</v>
          </cell>
          <cell r="F69">
            <v>26.8</v>
          </cell>
          <cell r="G69">
            <v>10.46</v>
          </cell>
          <cell r="H69">
            <v>8.51</v>
          </cell>
          <cell r="I69">
            <v>0</v>
          </cell>
          <cell r="J69">
            <v>72.95</v>
          </cell>
          <cell r="K69">
            <v>4.38</v>
          </cell>
          <cell r="L69">
            <v>3.92</v>
          </cell>
          <cell r="M69">
            <v>2.64</v>
          </cell>
          <cell r="N69">
            <v>0.47</v>
          </cell>
          <cell r="O69">
            <v>6.1</v>
          </cell>
          <cell r="P69">
            <v>0.38</v>
          </cell>
          <cell r="Q69">
            <v>1.01</v>
          </cell>
          <cell r="R69">
            <v>5.25</v>
          </cell>
        </row>
        <row r="70">
          <cell r="E70">
            <v>5.8</v>
          </cell>
          <cell r="F70">
            <v>27.2</v>
          </cell>
          <cell r="G70">
            <v>10.58</v>
          </cell>
          <cell r="H70">
            <v>8.76</v>
          </cell>
          <cell r="I70">
            <v>0</v>
          </cell>
          <cell r="J70">
            <v>75.37</v>
          </cell>
          <cell r="K70">
            <v>4.45</v>
          </cell>
          <cell r="L70">
            <v>3.99</v>
          </cell>
          <cell r="M70">
            <v>2.64</v>
          </cell>
          <cell r="N70">
            <v>0.47</v>
          </cell>
          <cell r="O70">
            <v>6.26</v>
          </cell>
          <cell r="P70">
            <v>0.38</v>
          </cell>
          <cell r="Q70">
            <v>1.01</v>
          </cell>
          <cell r="R70">
            <v>5.35</v>
          </cell>
        </row>
        <row r="71">
          <cell r="E71">
            <v>5.9</v>
          </cell>
          <cell r="F71">
            <v>27.6</v>
          </cell>
          <cell r="G71">
            <v>10.7</v>
          </cell>
          <cell r="H71">
            <v>9.02</v>
          </cell>
          <cell r="I71">
            <v>0</v>
          </cell>
          <cell r="J71">
            <v>77.83</v>
          </cell>
          <cell r="K71">
            <v>4.5199999999999996</v>
          </cell>
          <cell r="L71">
            <v>4.0599999999999996</v>
          </cell>
          <cell r="M71">
            <v>2.64</v>
          </cell>
          <cell r="N71">
            <v>0.47</v>
          </cell>
          <cell r="O71">
            <v>6.42</v>
          </cell>
          <cell r="P71">
            <v>0.38</v>
          </cell>
          <cell r="Q71">
            <v>1.01</v>
          </cell>
          <cell r="R71">
            <v>5.45</v>
          </cell>
        </row>
        <row r="72">
          <cell r="E72">
            <v>6</v>
          </cell>
          <cell r="F72">
            <v>28</v>
          </cell>
          <cell r="G72">
            <v>10.82</v>
          </cell>
          <cell r="H72">
            <v>9.2799999999999994</v>
          </cell>
          <cell r="I72">
            <v>0</v>
          </cell>
          <cell r="J72">
            <v>80.34</v>
          </cell>
          <cell r="K72">
            <v>4.59</v>
          </cell>
          <cell r="L72">
            <v>4.13</v>
          </cell>
          <cell r="M72">
            <v>2.64</v>
          </cell>
          <cell r="N72">
            <v>0.47</v>
          </cell>
          <cell r="O72">
            <v>6.57</v>
          </cell>
          <cell r="P72">
            <v>0.38</v>
          </cell>
          <cell r="Q72">
            <v>1.01</v>
          </cell>
          <cell r="R72">
            <v>5.55</v>
          </cell>
        </row>
        <row r="73">
          <cell r="E73">
            <v>6.1</v>
          </cell>
          <cell r="F73">
            <v>28.4</v>
          </cell>
          <cell r="G73">
            <v>10.94</v>
          </cell>
          <cell r="H73">
            <v>9.5500000000000007</v>
          </cell>
          <cell r="I73">
            <v>0</v>
          </cell>
          <cell r="J73">
            <v>82.9</v>
          </cell>
          <cell r="K73">
            <v>4.6500000000000004</v>
          </cell>
          <cell r="L73">
            <v>4.1900000000000004</v>
          </cell>
          <cell r="M73">
            <v>2.64</v>
          </cell>
          <cell r="N73">
            <v>0.47</v>
          </cell>
          <cell r="O73">
            <v>6.73</v>
          </cell>
          <cell r="P73">
            <v>0.38</v>
          </cell>
          <cell r="Q73">
            <v>1.01</v>
          </cell>
          <cell r="R73">
            <v>5.65</v>
          </cell>
        </row>
        <row r="74">
          <cell r="E74">
            <v>6.2</v>
          </cell>
          <cell r="F74">
            <v>28.8</v>
          </cell>
          <cell r="G74">
            <v>11.06</v>
          </cell>
          <cell r="H74">
            <v>9.81</v>
          </cell>
          <cell r="I74">
            <v>0</v>
          </cell>
          <cell r="J74">
            <v>85.48</v>
          </cell>
          <cell r="K74">
            <v>4.72</v>
          </cell>
          <cell r="L74">
            <v>4.26</v>
          </cell>
          <cell r="M74">
            <v>2.64</v>
          </cell>
          <cell r="N74">
            <v>0.47</v>
          </cell>
          <cell r="O74">
            <v>6.89</v>
          </cell>
          <cell r="P74">
            <v>0.38</v>
          </cell>
          <cell r="Q74">
            <v>1.01</v>
          </cell>
          <cell r="R74">
            <v>5.75</v>
          </cell>
        </row>
        <row r="75">
          <cell r="E75">
            <v>6.3</v>
          </cell>
          <cell r="F75">
            <v>29.2</v>
          </cell>
          <cell r="G75">
            <v>11.18</v>
          </cell>
          <cell r="H75">
            <v>10.08</v>
          </cell>
          <cell r="I75">
            <v>0</v>
          </cell>
          <cell r="J75">
            <v>88.1</v>
          </cell>
          <cell r="K75">
            <v>4.79</v>
          </cell>
          <cell r="L75">
            <v>4.33</v>
          </cell>
          <cell r="M75">
            <v>2.64</v>
          </cell>
          <cell r="N75">
            <v>0.47</v>
          </cell>
          <cell r="O75">
            <v>7.05</v>
          </cell>
          <cell r="P75">
            <v>0.38</v>
          </cell>
          <cell r="Q75">
            <v>1.01</v>
          </cell>
          <cell r="R75">
            <v>5.85</v>
          </cell>
        </row>
        <row r="76">
          <cell r="E76">
            <v>6.4</v>
          </cell>
          <cell r="F76">
            <v>29.6</v>
          </cell>
          <cell r="G76">
            <v>11.3</v>
          </cell>
          <cell r="H76">
            <v>10.35</v>
          </cell>
          <cell r="I76">
            <v>0</v>
          </cell>
          <cell r="J76">
            <v>90.79</v>
          </cell>
          <cell r="K76">
            <v>4.8499999999999996</v>
          </cell>
          <cell r="L76">
            <v>4.3899999999999997</v>
          </cell>
          <cell r="M76">
            <v>2.64</v>
          </cell>
          <cell r="N76">
            <v>0.47</v>
          </cell>
          <cell r="O76">
            <v>7.2</v>
          </cell>
          <cell r="P76">
            <v>0.38</v>
          </cell>
          <cell r="Q76">
            <v>1.01</v>
          </cell>
          <cell r="R76">
            <v>5.95</v>
          </cell>
        </row>
        <row r="77">
          <cell r="E77">
            <v>6.5</v>
          </cell>
          <cell r="F77">
            <v>30</v>
          </cell>
          <cell r="G77">
            <v>11.42</v>
          </cell>
          <cell r="H77">
            <v>10.63</v>
          </cell>
          <cell r="I77">
            <v>0</v>
          </cell>
          <cell r="J77">
            <v>93.5</v>
          </cell>
          <cell r="K77">
            <v>4.92</v>
          </cell>
          <cell r="L77">
            <v>4.46</v>
          </cell>
          <cell r="M77">
            <v>2.64</v>
          </cell>
          <cell r="N77">
            <v>0.47</v>
          </cell>
          <cell r="O77">
            <v>7.36</v>
          </cell>
          <cell r="P77">
            <v>0.38</v>
          </cell>
          <cell r="Q77">
            <v>1.01</v>
          </cell>
          <cell r="R77">
            <v>6.05</v>
          </cell>
        </row>
        <row r="78">
          <cell r="E78">
            <v>6.6</v>
          </cell>
          <cell r="F78">
            <v>30.4</v>
          </cell>
          <cell r="G78">
            <v>11.54</v>
          </cell>
          <cell r="H78">
            <v>10.9</v>
          </cell>
          <cell r="I78">
            <v>0</v>
          </cell>
          <cell r="J78">
            <v>96.23</v>
          </cell>
          <cell r="K78">
            <v>4.99</v>
          </cell>
          <cell r="L78">
            <v>4.53</v>
          </cell>
          <cell r="M78">
            <v>2.64</v>
          </cell>
          <cell r="N78">
            <v>0.47</v>
          </cell>
          <cell r="O78">
            <v>7.52</v>
          </cell>
          <cell r="P78">
            <v>0.38</v>
          </cell>
          <cell r="Q78">
            <v>1.01</v>
          </cell>
          <cell r="R78">
            <v>6.15</v>
          </cell>
        </row>
        <row r="79">
          <cell r="E79">
            <v>6.7</v>
          </cell>
          <cell r="F79">
            <v>30.8</v>
          </cell>
          <cell r="G79">
            <v>11.66</v>
          </cell>
          <cell r="H79">
            <v>11.18</v>
          </cell>
          <cell r="I79">
            <v>0</v>
          </cell>
          <cell r="J79">
            <v>99.01</v>
          </cell>
          <cell r="K79">
            <v>5.0599999999999996</v>
          </cell>
          <cell r="L79">
            <v>4.5999999999999996</v>
          </cell>
          <cell r="M79">
            <v>2.64</v>
          </cell>
          <cell r="N79">
            <v>0.47</v>
          </cell>
          <cell r="O79">
            <v>7.68</v>
          </cell>
          <cell r="P79">
            <v>0.38</v>
          </cell>
          <cell r="Q79">
            <v>1.01</v>
          </cell>
          <cell r="R79">
            <v>6.25</v>
          </cell>
        </row>
        <row r="80">
          <cell r="E80">
            <v>6.8</v>
          </cell>
          <cell r="F80">
            <v>31.2</v>
          </cell>
          <cell r="G80">
            <v>11.78</v>
          </cell>
          <cell r="H80">
            <v>11.46</v>
          </cell>
          <cell r="I80">
            <v>0</v>
          </cell>
          <cell r="J80">
            <v>101.86</v>
          </cell>
          <cell r="K80">
            <v>5.12</v>
          </cell>
          <cell r="L80">
            <v>4.66</v>
          </cell>
          <cell r="M80">
            <v>2.64</v>
          </cell>
          <cell r="N80">
            <v>0.47</v>
          </cell>
          <cell r="O80">
            <v>7.83</v>
          </cell>
          <cell r="P80">
            <v>0.38</v>
          </cell>
          <cell r="Q80">
            <v>1.01</v>
          </cell>
          <cell r="R80">
            <v>6.35</v>
          </cell>
        </row>
        <row r="81">
          <cell r="E81">
            <v>6.9</v>
          </cell>
          <cell r="F81">
            <v>31.6</v>
          </cell>
          <cell r="G81">
            <v>11.9</v>
          </cell>
          <cell r="H81">
            <v>11.75</v>
          </cell>
          <cell r="I81">
            <v>0</v>
          </cell>
          <cell r="J81">
            <v>104.72</v>
          </cell>
          <cell r="K81">
            <v>5.19</v>
          </cell>
          <cell r="L81">
            <v>4.7300000000000004</v>
          </cell>
          <cell r="M81">
            <v>2.64</v>
          </cell>
          <cell r="N81">
            <v>0.47</v>
          </cell>
          <cell r="O81">
            <v>7.99</v>
          </cell>
          <cell r="P81">
            <v>0.38</v>
          </cell>
          <cell r="Q81">
            <v>1.01</v>
          </cell>
          <cell r="R81">
            <v>6.45</v>
          </cell>
        </row>
        <row r="82">
          <cell r="E82">
            <v>7</v>
          </cell>
          <cell r="F82">
            <v>32</v>
          </cell>
          <cell r="G82">
            <v>12.02</v>
          </cell>
          <cell r="H82">
            <v>12.03</v>
          </cell>
          <cell r="I82">
            <v>0</v>
          </cell>
          <cell r="J82">
            <v>107.62</v>
          </cell>
          <cell r="K82">
            <v>5.26</v>
          </cell>
          <cell r="L82">
            <v>4.8</v>
          </cell>
          <cell r="M82">
            <v>2.64</v>
          </cell>
          <cell r="N82">
            <v>0.47</v>
          </cell>
          <cell r="O82">
            <v>8.15</v>
          </cell>
          <cell r="P82">
            <v>0.38</v>
          </cell>
          <cell r="Q82">
            <v>1.01</v>
          </cell>
          <cell r="R82">
            <v>6.55</v>
          </cell>
        </row>
        <row r="83">
          <cell r="E83">
            <v>7.1</v>
          </cell>
          <cell r="F83">
            <v>32.4</v>
          </cell>
          <cell r="G83">
            <v>12.14</v>
          </cell>
          <cell r="H83">
            <v>12.32</v>
          </cell>
          <cell r="I83">
            <v>0</v>
          </cell>
          <cell r="J83">
            <v>110.58</v>
          </cell>
          <cell r="K83">
            <v>5.32</v>
          </cell>
          <cell r="L83">
            <v>4.8600000000000003</v>
          </cell>
          <cell r="M83">
            <v>2.64</v>
          </cell>
          <cell r="N83">
            <v>0.47</v>
          </cell>
          <cell r="O83">
            <v>8.31</v>
          </cell>
          <cell r="P83">
            <v>0.38</v>
          </cell>
          <cell r="Q83">
            <v>1.01</v>
          </cell>
          <cell r="R83">
            <v>6.65</v>
          </cell>
        </row>
        <row r="84">
          <cell r="E84">
            <v>7.2</v>
          </cell>
          <cell r="F84">
            <v>32.799999999999997</v>
          </cell>
          <cell r="G84">
            <v>12.26</v>
          </cell>
          <cell r="H84">
            <v>12.61</v>
          </cell>
          <cell r="I84">
            <v>0</v>
          </cell>
          <cell r="J84">
            <v>113.57</v>
          </cell>
          <cell r="K84">
            <v>5.39</v>
          </cell>
          <cell r="L84">
            <v>4.93</v>
          </cell>
          <cell r="M84">
            <v>2.64</v>
          </cell>
          <cell r="N84">
            <v>0.47</v>
          </cell>
          <cell r="O84">
            <v>8.4600000000000009</v>
          </cell>
          <cell r="P84">
            <v>0.38</v>
          </cell>
          <cell r="Q84">
            <v>1.01</v>
          </cell>
          <cell r="R84">
            <v>6.75</v>
          </cell>
        </row>
        <row r="85">
          <cell r="E85">
            <v>7.3</v>
          </cell>
          <cell r="F85">
            <v>33.200000000000003</v>
          </cell>
          <cell r="G85">
            <v>12.38</v>
          </cell>
          <cell r="H85">
            <v>12.91</v>
          </cell>
          <cell r="I85">
            <v>0</v>
          </cell>
          <cell r="J85">
            <v>116.59</v>
          </cell>
          <cell r="K85">
            <v>5.46</v>
          </cell>
          <cell r="L85">
            <v>5</v>
          </cell>
          <cell r="M85">
            <v>2.64</v>
          </cell>
          <cell r="N85">
            <v>0.47</v>
          </cell>
          <cell r="O85">
            <v>8.6199999999999992</v>
          </cell>
          <cell r="P85">
            <v>0.38</v>
          </cell>
          <cell r="Q85">
            <v>1.01</v>
          </cell>
          <cell r="R85">
            <v>6.85</v>
          </cell>
        </row>
        <row r="86">
          <cell r="E86">
            <v>7.4</v>
          </cell>
          <cell r="F86">
            <v>33.6</v>
          </cell>
          <cell r="G86">
            <v>12.5</v>
          </cell>
          <cell r="H86">
            <v>13.2</v>
          </cell>
          <cell r="I86">
            <v>0</v>
          </cell>
          <cell r="J86">
            <v>119.65</v>
          </cell>
          <cell r="K86">
            <v>5.53</v>
          </cell>
          <cell r="L86">
            <v>5.07</v>
          </cell>
          <cell r="M86">
            <v>2.64</v>
          </cell>
          <cell r="N86">
            <v>0.47</v>
          </cell>
          <cell r="O86">
            <v>8.7799999999999994</v>
          </cell>
          <cell r="P86">
            <v>0.38</v>
          </cell>
          <cell r="Q86">
            <v>1.01</v>
          </cell>
          <cell r="R86">
            <v>6.95</v>
          </cell>
        </row>
        <row r="87">
          <cell r="E87">
            <v>7.5</v>
          </cell>
          <cell r="F87">
            <v>34</v>
          </cell>
          <cell r="G87">
            <v>12.62</v>
          </cell>
          <cell r="H87">
            <v>13.54</v>
          </cell>
          <cell r="I87">
            <v>34.97</v>
          </cell>
          <cell r="J87">
            <v>82.87</v>
          </cell>
          <cell r="K87">
            <v>5.59</v>
          </cell>
          <cell r="L87">
            <v>5.13</v>
          </cell>
          <cell r="M87">
            <v>2.64</v>
          </cell>
          <cell r="N87">
            <v>0.47</v>
          </cell>
          <cell r="O87">
            <v>13.87</v>
          </cell>
          <cell r="P87">
            <v>0.38</v>
          </cell>
          <cell r="Q87">
            <v>1.01</v>
          </cell>
          <cell r="R87">
            <v>7.05</v>
          </cell>
        </row>
        <row r="88">
          <cell r="E88">
            <v>7.6</v>
          </cell>
          <cell r="F88">
            <v>34.4</v>
          </cell>
          <cell r="G88">
            <v>12.74</v>
          </cell>
          <cell r="H88">
            <v>13.8</v>
          </cell>
          <cell r="I88">
            <v>35.840000000000003</v>
          </cell>
          <cell r="J88">
            <v>85.07</v>
          </cell>
          <cell r="K88">
            <v>5.66</v>
          </cell>
          <cell r="L88">
            <v>5.2</v>
          </cell>
          <cell r="M88">
            <v>2.64</v>
          </cell>
          <cell r="N88">
            <v>0.47</v>
          </cell>
          <cell r="O88">
            <v>14.1</v>
          </cell>
          <cell r="P88">
            <v>0.38</v>
          </cell>
          <cell r="Q88">
            <v>1.01</v>
          </cell>
          <cell r="R88">
            <v>7.15</v>
          </cell>
        </row>
        <row r="89">
          <cell r="E89">
            <v>7.7</v>
          </cell>
          <cell r="F89">
            <v>34.799999999999997</v>
          </cell>
          <cell r="G89">
            <v>12.86</v>
          </cell>
          <cell r="H89">
            <v>14.11</v>
          </cell>
          <cell r="I89">
            <v>36.729999999999997</v>
          </cell>
          <cell r="J89">
            <v>87.28</v>
          </cell>
          <cell r="K89">
            <v>5.73</v>
          </cell>
          <cell r="L89">
            <v>5.27</v>
          </cell>
          <cell r="M89">
            <v>2.64</v>
          </cell>
          <cell r="N89">
            <v>0.47</v>
          </cell>
          <cell r="O89">
            <v>14.34</v>
          </cell>
          <cell r="P89">
            <v>0.38</v>
          </cell>
          <cell r="Q89">
            <v>1.01</v>
          </cell>
          <cell r="R89">
            <v>7.25</v>
          </cell>
        </row>
        <row r="90">
          <cell r="E90">
            <v>7.8</v>
          </cell>
          <cell r="F90">
            <v>35.200000000000003</v>
          </cell>
          <cell r="G90">
            <v>12.98</v>
          </cell>
          <cell r="H90">
            <v>14.41</v>
          </cell>
          <cell r="I90">
            <v>37.619999999999997</v>
          </cell>
          <cell r="J90">
            <v>89.56</v>
          </cell>
          <cell r="K90">
            <v>5.79</v>
          </cell>
          <cell r="L90">
            <v>5.33</v>
          </cell>
          <cell r="M90">
            <v>2.64</v>
          </cell>
          <cell r="N90">
            <v>0.47</v>
          </cell>
          <cell r="O90">
            <v>14.57</v>
          </cell>
          <cell r="P90">
            <v>0.38</v>
          </cell>
          <cell r="Q90">
            <v>1.01</v>
          </cell>
          <cell r="R90">
            <v>7.35</v>
          </cell>
        </row>
        <row r="91">
          <cell r="E91">
            <v>7.9</v>
          </cell>
          <cell r="F91">
            <v>35.6</v>
          </cell>
          <cell r="G91">
            <v>13.1</v>
          </cell>
          <cell r="H91">
            <v>14.72</v>
          </cell>
          <cell r="I91">
            <v>38.53</v>
          </cell>
          <cell r="J91">
            <v>91.83</v>
          </cell>
          <cell r="K91">
            <v>5.86</v>
          </cell>
          <cell r="L91">
            <v>5.4</v>
          </cell>
          <cell r="M91">
            <v>2.64</v>
          </cell>
          <cell r="N91">
            <v>0.47</v>
          </cell>
          <cell r="O91">
            <v>14.81</v>
          </cell>
          <cell r="P91">
            <v>0.38</v>
          </cell>
          <cell r="Q91">
            <v>1.01</v>
          </cell>
          <cell r="R91">
            <v>7.45</v>
          </cell>
        </row>
        <row r="92">
          <cell r="E92">
            <v>8</v>
          </cell>
          <cell r="F92">
            <v>36</v>
          </cell>
          <cell r="G92">
            <v>13.22</v>
          </cell>
          <cell r="H92">
            <v>15.03</v>
          </cell>
          <cell r="I92">
            <v>39.44</v>
          </cell>
          <cell r="J92">
            <v>94.15</v>
          </cell>
          <cell r="K92">
            <v>5.93</v>
          </cell>
          <cell r="L92">
            <v>5.47</v>
          </cell>
          <cell r="M92">
            <v>2.64</v>
          </cell>
          <cell r="N92">
            <v>0.47</v>
          </cell>
          <cell r="O92">
            <v>15.04</v>
          </cell>
          <cell r="P92">
            <v>0.38</v>
          </cell>
          <cell r="Q92">
            <v>1.01</v>
          </cell>
          <cell r="R92">
            <v>7.55</v>
          </cell>
        </row>
        <row r="93">
          <cell r="E93">
            <v>8.1</v>
          </cell>
          <cell r="F93">
            <v>36.4</v>
          </cell>
          <cell r="G93">
            <v>13.34</v>
          </cell>
          <cell r="H93">
            <v>15.35</v>
          </cell>
          <cell r="I93">
            <v>40.369999999999997</v>
          </cell>
          <cell r="J93">
            <v>96.48</v>
          </cell>
          <cell r="K93">
            <v>6</v>
          </cell>
          <cell r="L93">
            <v>5.54</v>
          </cell>
          <cell r="M93">
            <v>2.64</v>
          </cell>
          <cell r="N93">
            <v>0.47</v>
          </cell>
          <cell r="O93">
            <v>15.28</v>
          </cell>
          <cell r="P93">
            <v>0.38</v>
          </cell>
          <cell r="Q93">
            <v>1.01</v>
          </cell>
          <cell r="R93">
            <v>7.65</v>
          </cell>
        </row>
        <row r="94">
          <cell r="E94">
            <v>8.1999999999999993</v>
          </cell>
          <cell r="F94">
            <v>36.799999999999997</v>
          </cell>
          <cell r="G94">
            <v>13.46</v>
          </cell>
          <cell r="H94">
            <v>15.66</v>
          </cell>
          <cell r="I94">
            <v>41.3</v>
          </cell>
          <cell r="J94">
            <v>98.88</v>
          </cell>
          <cell r="K94">
            <v>6.06</v>
          </cell>
          <cell r="L94">
            <v>5.6</v>
          </cell>
          <cell r="M94">
            <v>2.64</v>
          </cell>
          <cell r="N94">
            <v>0.47</v>
          </cell>
          <cell r="O94">
            <v>15.51</v>
          </cell>
          <cell r="P94">
            <v>0.38</v>
          </cell>
          <cell r="Q94">
            <v>1.01</v>
          </cell>
          <cell r="R94">
            <v>7.75</v>
          </cell>
        </row>
        <row r="95">
          <cell r="E95">
            <v>8.3000000000000007</v>
          </cell>
          <cell r="F95">
            <v>37.200000000000003</v>
          </cell>
          <cell r="G95">
            <v>13.58</v>
          </cell>
          <cell r="H95">
            <v>15.98</v>
          </cell>
          <cell r="I95">
            <v>42.25</v>
          </cell>
          <cell r="J95">
            <v>101.27</v>
          </cell>
          <cell r="K95">
            <v>6.13</v>
          </cell>
          <cell r="L95">
            <v>5.67</v>
          </cell>
          <cell r="M95">
            <v>2.64</v>
          </cell>
          <cell r="N95">
            <v>0.47</v>
          </cell>
          <cell r="O95">
            <v>15.75</v>
          </cell>
          <cell r="P95">
            <v>0.38</v>
          </cell>
          <cell r="Q95">
            <v>1.01</v>
          </cell>
          <cell r="R95">
            <v>7.85</v>
          </cell>
        </row>
        <row r="96">
          <cell r="E96">
            <v>8.4</v>
          </cell>
          <cell r="F96">
            <v>37.6</v>
          </cell>
          <cell r="G96">
            <v>13.7</v>
          </cell>
          <cell r="H96">
            <v>16.3</v>
          </cell>
          <cell r="I96">
            <v>43.2</v>
          </cell>
          <cell r="J96">
            <v>103.71</v>
          </cell>
          <cell r="K96">
            <v>6.2</v>
          </cell>
          <cell r="L96">
            <v>5.74</v>
          </cell>
          <cell r="M96">
            <v>2.64</v>
          </cell>
          <cell r="N96">
            <v>0.47</v>
          </cell>
          <cell r="O96">
            <v>15.98</v>
          </cell>
          <cell r="P96">
            <v>0.38</v>
          </cell>
          <cell r="Q96">
            <v>1.01</v>
          </cell>
          <cell r="R96">
            <v>7.95</v>
          </cell>
        </row>
        <row r="97">
          <cell r="E97">
            <v>8.5</v>
          </cell>
          <cell r="F97">
            <v>38</v>
          </cell>
          <cell r="G97">
            <v>13.82</v>
          </cell>
          <cell r="H97">
            <v>16.63</v>
          </cell>
          <cell r="I97">
            <v>44.17</v>
          </cell>
          <cell r="J97">
            <v>106.18</v>
          </cell>
          <cell r="K97">
            <v>6.26</v>
          </cell>
          <cell r="L97">
            <v>5.8</v>
          </cell>
          <cell r="M97">
            <v>2.64</v>
          </cell>
          <cell r="N97">
            <v>0.47</v>
          </cell>
          <cell r="O97">
            <v>16.22</v>
          </cell>
          <cell r="P97">
            <v>0.38</v>
          </cell>
          <cell r="Q97">
            <v>1.01</v>
          </cell>
          <cell r="R97">
            <v>8.0500000000000007</v>
          </cell>
        </row>
        <row r="98">
          <cell r="E98">
            <v>8.6</v>
          </cell>
          <cell r="F98">
            <v>38.4</v>
          </cell>
          <cell r="G98">
            <v>13.94</v>
          </cell>
          <cell r="H98">
            <v>16.95</v>
          </cell>
          <cell r="I98">
            <v>45.15</v>
          </cell>
          <cell r="J98">
            <v>108.67</v>
          </cell>
          <cell r="K98">
            <v>6.33</v>
          </cell>
          <cell r="L98">
            <v>5.84</v>
          </cell>
          <cell r="M98">
            <v>2.64</v>
          </cell>
          <cell r="N98">
            <v>0.47</v>
          </cell>
          <cell r="O98">
            <v>16.45</v>
          </cell>
          <cell r="P98">
            <v>0.38</v>
          </cell>
          <cell r="Q98">
            <v>1.01</v>
          </cell>
          <cell r="R98">
            <v>8.15</v>
          </cell>
        </row>
        <row r="99">
          <cell r="E99">
            <v>8.6999999999999993</v>
          </cell>
          <cell r="F99">
            <v>38.799999999999997</v>
          </cell>
          <cell r="G99">
            <v>14.06</v>
          </cell>
          <cell r="H99">
            <v>17.25</v>
          </cell>
          <cell r="I99">
            <v>46.13</v>
          </cell>
          <cell r="J99">
            <v>111.19</v>
          </cell>
          <cell r="K99">
            <v>6.4</v>
          </cell>
          <cell r="L99">
            <v>5.94</v>
          </cell>
          <cell r="M99">
            <v>2.64</v>
          </cell>
          <cell r="N99">
            <v>0.47</v>
          </cell>
          <cell r="O99">
            <v>16.690000000000001</v>
          </cell>
          <cell r="P99">
            <v>0.38</v>
          </cell>
          <cell r="Q99">
            <v>1.01</v>
          </cell>
          <cell r="R99">
            <v>8.25</v>
          </cell>
        </row>
        <row r="100">
          <cell r="E100">
            <v>8.8000000000000007</v>
          </cell>
          <cell r="F100">
            <v>39.200000000000003</v>
          </cell>
          <cell r="G100">
            <v>14.18</v>
          </cell>
          <cell r="H100">
            <v>17.61</v>
          </cell>
          <cell r="I100">
            <v>47.12</v>
          </cell>
          <cell r="J100">
            <v>113.69</v>
          </cell>
          <cell r="K100">
            <v>6.46</v>
          </cell>
          <cell r="L100">
            <v>6</v>
          </cell>
          <cell r="M100">
            <v>2.64</v>
          </cell>
          <cell r="N100">
            <v>0.47</v>
          </cell>
          <cell r="O100">
            <v>16.920000000000002</v>
          </cell>
          <cell r="P100">
            <v>0.38</v>
          </cell>
          <cell r="Q100">
            <v>1.01</v>
          </cell>
          <cell r="R100">
            <v>8.35</v>
          </cell>
        </row>
        <row r="101">
          <cell r="E101">
            <v>8.9</v>
          </cell>
          <cell r="F101">
            <v>39.6</v>
          </cell>
          <cell r="G101">
            <v>14.3</v>
          </cell>
          <cell r="H101">
            <v>17.95</v>
          </cell>
          <cell r="I101">
            <v>48.13</v>
          </cell>
          <cell r="J101">
            <v>116.34</v>
          </cell>
          <cell r="K101">
            <v>6.53</v>
          </cell>
          <cell r="L101">
            <v>6.07</v>
          </cell>
          <cell r="M101">
            <v>2.64</v>
          </cell>
          <cell r="N101">
            <v>0.47</v>
          </cell>
          <cell r="O101">
            <v>17.16</v>
          </cell>
          <cell r="P101">
            <v>0.38</v>
          </cell>
          <cell r="Q101">
            <v>1.01</v>
          </cell>
          <cell r="R101">
            <v>8.4499999999999993</v>
          </cell>
        </row>
        <row r="102">
          <cell r="E102">
            <v>9</v>
          </cell>
          <cell r="F102">
            <v>40</v>
          </cell>
          <cell r="G102">
            <v>14.42</v>
          </cell>
          <cell r="H102">
            <v>18.28</v>
          </cell>
          <cell r="I102">
            <v>49.14</v>
          </cell>
          <cell r="J102">
            <v>18.96</v>
          </cell>
          <cell r="K102">
            <v>6.6</v>
          </cell>
          <cell r="L102">
            <v>6.14</v>
          </cell>
          <cell r="M102">
            <v>2.64</v>
          </cell>
          <cell r="N102">
            <v>0.47</v>
          </cell>
          <cell r="O102">
            <v>17.39</v>
          </cell>
          <cell r="P102">
            <v>0.38</v>
          </cell>
          <cell r="Q102">
            <v>1.01</v>
          </cell>
          <cell r="R102">
            <v>8.5500000000000007</v>
          </cell>
        </row>
        <row r="103">
          <cell r="E103">
            <v>9.1</v>
          </cell>
          <cell r="F103">
            <v>40.4</v>
          </cell>
          <cell r="G103">
            <v>14.54</v>
          </cell>
          <cell r="H103">
            <v>18.64</v>
          </cell>
          <cell r="I103">
            <v>50.17</v>
          </cell>
          <cell r="J103">
            <v>121.59</v>
          </cell>
          <cell r="K103">
            <v>6.67</v>
          </cell>
          <cell r="L103">
            <v>6.21</v>
          </cell>
          <cell r="M103">
            <v>2.64</v>
          </cell>
          <cell r="N103">
            <v>0.47</v>
          </cell>
          <cell r="O103">
            <v>17.63</v>
          </cell>
          <cell r="P103">
            <v>0.38</v>
          </cell>
          <cell r="Q103">
            <v>1.01</v>
          </cell>
          <cell r="R103">
            <v>8.65</v>
          </cell>
        </row>
        <row r="104">
          <cell r="E104">
            <v>9.1999999999999993</v>
          </cell>
          <cell r="F104">
            <v>40.799999999999997</v>
          </cell>
          <cell r="G104">
            <v>14.66</v>
          </cell>
          <cell r="H104">
            <v>18.96</v>
          </cell>
          <cell r="I104">
            <v>51.2</v>
          </cell>
          <cell r="J104">
            <v>124.29</v>
          </cell>
          <cell r="K104">
            <v>6.73</v>
          </cell>
          <cell r="L104">
            <v>6.27</v>
          </cell>
          <cell r="M104">
            <v>2.64</v>
          </cell>
          <cell r="N104">
            <v>0.47</v>
          </cell>
          <cell r="O104">
            <v>17.86</v>
          </cell>
          <cell r="P104">
            <v>0.38</v>
          </cell>
          <cell r="Q104">
            <v>1.01</v>
          </cell>
          <cell r="R104">
            <v>8.7499999999999893</v>
          </cell>
        </row>
        <row r="105">
          <cell r="E105">
            <v>9.3000000000000007</v>
          </cell>
          <cell r="F105">
            <v>41.2</v>
          </cell>
          <cell r="G105">
            <v>14.78</v>
          </cell>
          <cell r="H105">
            <v>19.309999999999999</v>
          </cell>
          <cell r="I105">
            <v>52.25</v>
          </cell>
          <cell r="J105">
            <v>126.98</v>
          </cell>
          <cell r="K105">
            <v>6.8</v>
          </cell>
          <cell r="L105">
            <v>6.34</v>
          </cell>
          <cell r="M105">
            <v>2.64</v>
          </cell>
          <cell r="N105">
            <v>0.47</v>
          </cell>
          <cell r="O105">
            <v>18.100000000000001</v>
          </cell>
          <cell r="P105">
            <v>0.38</v>
          </cell>
          <cell r="Q105">
            <v>1.01</v>
          </cell>
          <cell r="R105">
            <v>8.8499999999999908</v>
          </cell>
        </row>
        <row r="106">
          <cell r="E106">
            <v>9.4</v>
          </cell>
          <cell r="F106">
            <v>41.6</v>
          </cell>
          <cell r="G106">
            <v>14.9</v>
          </cell>
          <cell r="H106">
            <v>19.649999999999999</v>
          </cell>
          <cell r="I106">
            <v>53.3</v>
          </cell>
          <cell r="J106">
            <v>129.72</v>
          </cell>
          <cell r="K106">
            <v>6.87</v>
          </cell>
          <cell r="L106">
            <v>6.41</v>
          </cell>
          <cell r="M106">
            <v>2.64</v>
          </cell>
          <cell r="N106">
            <v>0.47</v>
          </cell>
          <cell r="O106">
            <v>18.329999999999998</v>
          </cell>
          <cell r="P106">
            <v>0.38</v>
          </cell>
          <cell r="Q106">
            <v>1.01</v>
          </cell>
          <cell r="R106">
            <v>8.9499999999999904</v>
          </cell>
        </row>
        <row r="107">
          <cell r="E107">
            <v>9.5</v>
          </cell>
          <cell r="F107">
            <v>42</v>
          </cell>
          <cell r="G107">
            <v>15.02</v>
          </cell>
          <cell r="H107">
            <v>20.2</v>
          </cell>
          <cell r="I107">
            <v>54.37</v>
          </cell>
          <cell r="J107">
            <v>132.49</v>
          </cell>
          <cell r="K107">
            <v>6.93</v>
          </cell>
          <cell r="L107">
            <v>6.47</v>
          </cell>
          <cell r="M107">
            <v>2.64</v>
          </cell>
          <cell r="N107">
            <v>0.47</v>
          </cell>
          <cell r="O107">
            <v>18.57</v>
          </cell>
          <cell r="P107">
            <v>0.38</v>
          </cell>
          <cell r="Q107">
            <v>1.01</v>
          </cell>
          <cell r="R107">
            <v>9.0499999999999901</v>
          </cell>
        </row>
        <row r="108">
          <cell r="E108">
            <v>9.6</v>
          </cell>
          <cell r="F108">
            <v>42.4</v>
          </cell>
          <cell r="G108">
            <v>15.14</v>
          </cell>
          <cell r="H108">
            <v>20.350000000000001</v>
          </cell>
          <cell r="I108">
            <v>55.44</v>
          </cell>
          <cell r="J108">
            <v>135.29</v>
          </cell>
          <cell r="K108">
            <v>7</v>
          </cell>
          <cell r="L108">
            <v>6.54</v>
          </cell>
          <cell r="M108">
            <v>2.64</v>
          </cell>
          <cell r="N108">
            <v>0.47</v>
          </cell>
          <cell r="O108">
            <v>18.8</v>
          </cell>
          <cell r="P108">
            <v>0.38</v>
          </cell>
          <cell r="Q108">
            <v>1.01</v>
          </cell>
          <cell r="R108">
            <v>9.1499999999999897</v>
          </cell>
        </row>
        <row r="109">
          <cell r="E109">
            <v>9.6999999999999993</v>
          </cell>
          <cell r="F109">
            <v>42.8</v>
          </cell>
          <cell r="G109">
            <v>15.26</v>
          </cell>
          <cell r="H109">
            <v>20.71</v>
          </cell>
          <cell r="I109">
            <v>56.53</v>
          </cell>
          <cell r="J109">
            <v>138.1</v>
          </cell>
          <cell r="K109">
            <v>7.07</v>
          </cell>
          <cell r="L109">
            <v>6.61</v>
          </cell>
          <cell r="M109">
            <v>2.64</v>
          </cell>
          <cell r="N109">
            <v>0.47</v>
          </cell>
          <cell r="O109">
            <v>19.04</v>
          </cell>
          <cell r="P109">
            <v>0.38</v>
          </cell>
          <cell r="Q109">
            <v>1.01</v>
          </cell>
          <cell r="R109">
            <v>9.2499999999999893</v>
          </cell>
        </row>
        <row r="110">
          <cell r="E110">
            <v>9.8000000000000007</v>
          </cell>
          <cell r="F110">
            <v>43.2</v>
          </cell>
          <cell r="G110">
            <v>15.38</v>
          </cell>
          <cell r="H110">
            <v>21.06</v>
          </cell>
          <cell r="I110">
            <v>57.62</v>
          </cell>
          <cell r="J110">
            <v>140.96</v>
          </cell>
          <cell r="K110">
            <v>7.14</v>
          </cell>
          <cell r="L110">
            <v>6.68</v>
          </cell>
          <cell r="M110">
            <v>2.64</v>
          </cell>
          <cell r="N110">
            <v>0.47</v>
          </cell>
          <cell r="O110">
            <v>19.27</v>
          </cell>
          <cell r="P110">
            <v>0.38</v>
          </cell>
          <cell r="Q110">
            <v>1.01</v>
          </cell>
          <cell r="R110">
            <v>9.3499999999999908</v>
          </cell>
        </row>
        <row r="111">
          <cell r="E111">
            <v>9.9</v>
          </cell>
          <cell r="F111">
            <v>43.6</v>
          </cell>
          <cell r="G111">
            <v>15.5</v>
          </cell>
          <cell r="H111">
            <v>21.42</v>
          </cell>
          <cell r="I111">
            <v>58.73</v>
          </cell>
          <cell r="J111">
            <v>143.85</v>
          </cell>
          <cell r="K111">
            <v>7.2</v>
          </cell>
          <cell r="L111">
            <v>6.74</v>
          </cell>
          <cell r="M111">
            <v>2.64</v>
          </cell>
          <cell r="N111">
            <v>0.47</v>
          </cell>
          <cell r="O111">
            <v>19.510000000000002</v>
          </cell>
          <cell r="P111">
            <v>0.38</v>
          </cell>
          <cell r="Q111">
            <v>1.01</v>
          </cell>
          <cell r="R111">
            <v>9.4499999999999904</v>
          </cell>
        </row>
        <row r="112">
          <cell r="E112">
            <v>10</v>
          </cell>
          <cell r="F112">
            <v>44</v>
          </cell>
          <cell r="G112">
            <v>15.62</v>
          </cell>
          <cell r="H112">
            <v>21.78</v>
          </cell>
          <cell r="I112">
            <v>59.84</v>
          </cell>
          <cell r="J112">
            <v>146.77000000000001</v>
          </cell>
          <cell r="K112">
            <v>7.27</v>
          </cell>
          <cell r="L112">
            <v>6.81</v>
          </cell>
          <cell r="M112">
            <v>2.64</v>
          </cell>
          <cell r="N112">
            <v>0.47</v>
          </cell>
          <cell r="O112">
            <v>19.739999999999998</v>
          </cell>
          <cell r="P112">
            <v>0.38</v>
          </cell>
          <cell r="Q112">
            <v>1.01</v>
          </cell>
          <cell r="R112">
            <v>9.5499999999999901</v>
          </cell>
        </row>
        <row r="113">
          <cell r="E113">
            <v>10.1</v>
          </cell>
          <cell r="F113">
            <v>44.4</v>
          </cell>
          <cell r="G113">
            <v>15.74</v>
          </cell>
          <cell r="H113">
            <v>22.15</v>
          </cell>
          <cell r="I113">
            <v>60.97</v>
          </cell>
          <cell r="J113">
            <v>149.69999999999999</v>
          </cell>
          <cell r="K113">
            <v>7.34</v>
          </cell>
          <cell r="L113">
            <v>6.88</v>
          </cell>
          <cell r="M113">
            <v>2.64</v>
          </cell>
          <cell r="N113">
            <v>0.47</v>
          </cell>
          <cell r="O113">
            <v>19.98</v>
          </cell>
          <cell r="P113">
            <v>0.38</v>
          </cell>
          <cell r="Q113">
            <v>1.01</v>
          </cell>
          <cell r="R113">
            <v>9.6499999999999897</v>
          </cell>
        </row>
        <row r="114">
          <cell r="E114">
            <v>10.199999999999999</v>
          </cell>
          <cell r="F114">
            <v>44.8</v>
          </cell>
          <cell r="G114">
            <v>15.86</v>
          </cell>
          <cell r="H114">
            <v>22.51</v>
          </cell>
          <cell r="I114">
            <v>62.1</v>
          </cell>
          <cell r="J114">
            <v>152.69999999999999</v>
          </cell>
          <cell r="K114">
            <v>7.4</v>
          </cell>
          <cell r="L114">
            <v>6.94</v>
          </cell>
          <cell r="M114">
            <v>2.64</v>
          </cell>
          <cell r="N114">
            <v>0.47</v>
          </cell>
          <cell r="O114">
            <v>20.21</v>
          </cell>
          <cell r="P114">
            <v>0.38</v>
          </cell>
          <cell r="Q114">
            <v>1.01</v>
          </cell>
          <cell r="R114">
            <v>9.7499999999999893</v>
          </cell>
        </row>
        <row r="115">
          <cell r="E115">
            <v>10.3</v>
          </cell>
          <cell r="F115">
            <v>45.2</v>
          </cell>
          <cell r="G115">
            <v>15.98</v>
          </cell>
          <cell r="H115">
            <v>22.88</v>
          </cell>
          <cell r="I115">
            <v>63.25</v>
          </cell>
          <cell r="J115">
            <v>155.69</v>
          </cell>
          <cell r="K115">
            <v>7.47</v>
          </cell>
          <cell r="L115">
            <v>7.01</v>
          </cell>
          <cell r="M115">
            <v>2.64</v>
          </cell>
          <cell r="N115">
            <v>0.47</v>
          </cell>
          <cell r="O115">
            <v>20.45</v>
          </cell>
          <cell r="P115">
            <v>0.38</v>
          </cell>
          <cell r="Q115">
            <v>1.01</v>
          </cell>
          <cell r="R115">
            <v>9.8499999999999908</v>
          </cell>
        </row>
        <row r="116">
          <cell r="E116">
            <v>10.4</v>
          </cell>
          <cell r="F116">
            <v>45.6</v>
          </cell>
          <cell r="G116">
            <v>16.100000000000001</v>
          </cell>
          <cell r="H116">
            <v>23.25</v>
          </cell>
          <cell r="I116">
            <v>64.400000000000006</v>
          </cell>
          <cell r="J116">
            <v>158.72999999999999</v>
          </cell>
          <cell r="K116">
            <v>7.54</v>
          </cell>
          <cell r="L116">
            <v>7.08</v>
          </cell>
          <cell r="M116">
            <v>2.64</v>
          </cell>
          <cell r="N116">
            <v>0.47</v>
          </cell>
          <cell r="O116">
            <v>20.68</v>
          </cell>
          <cell r="P116">
            <v>0.38</v>
          </cell>
          <cell r="Q116">
            <v>1.01</v>
          </cell>
          <cell r="R116">
            <v>9.9499999999999904</v>
          </cell>
        </row>
        <row r="117">
          <cell r="E117">
            <v>10.5</v>
          </cell>
          <cell r="F117">
            <v>45.7</v>
          </cell>
          <cell r="G117">
            <v>16.13</v>
          </cell>
          <cell r="H117">
            <v>23.63</v>
          </cell>
          <cell r="I117">
            <v>65.67</v>
          </cell>
          <cell r="J117">
            <v>161.29</v>
          </cell>
          <cell r="K117">
            <v>7.6</v>
          </cell>
          <cell r="L117">
            <v>7.15</v>
          </cell>
          <cell r="M117">
            <v>3.75</v>
          </cell>
          <cell r="N117">
            <v>0.47</v>
          </cell>
          <cell r="O117">
            <v>20.11</v>
          </cell>
          <cell r="P117">
            <v>0.38</v>
          </cell>
          <cell r="Q117">
            <v>1.01</v>
          </cell>
          <cell r="R117">
            <v>9.9</v>
          </cell>
        </row>
        <row r="118">
          <cell r="E118">
            <v>10.6</v>
          </cell>
          <cell r="F118">
            <v>46.3</v>
          </cell>
          <cell r="G118">
            <v>16.309999999999999</v>
          </cell>
          <cell r="H118">
            <v>24</v>
          </cell>
          <cell r="I118">
            <v>66.739999999999995</v>
          </cell>
          <cell r="J118">
            <v>164.55</v>
          </cell>
          <cell r="K118">
            <v>7.72</v>
          </cell>
          <cell r="L118">
            <v>7.26</v>
          </cell>
          <cell r="M118">
            <v>3.75</v>
          </cell>
          <cell r="N118">
            <v>0.47</v>
          </cell>
          <cell r="O118">
            <v>20.34</v>
          </cell>
          <cell r="P118">
            <v>0.38</v>
          </cell>
          <cell r="Q118">
            <v>1.01</v>
          </cell>
          <cell r="R118">
            <v>10</v>
          </cell>
        </row>
        <row r="119">
          <cell r="E119">
            <v>10.7</v>
          </cell>
          <cell r="F119">
            <v>46.75</v>
          </cell>
          <cell r="G119">
            <v>16.45</v>
          </cell>
          <cell r="H119">
            <v>24.38</v>
          </cell>
          <cell r="I119">
            <v>67.930000000000007</v>
          </cell>
          <cell r="J119">
            <v>167.67</v>
          </cell>
          <cell r="K119">
            <v>7.8</v>
          </cell>
          <cell r="L119">
            <v>7.34</v>
          </cell>
          <cell r="M119">
            <v>3.75</v>
          </cell>
          <cell r="N119">
            <v>0.47</v>
          </cell>
          <cell r="O119">
            <v>20.58</v>
          </cell>
          <cell r="P119">
            <v>0.38</v>
          </cell>
          <cell r="Q119">
            <v>1.01</v>
          </cell>
          <cell r="R119">
            <v>10.1</v>
          </cell>
        </row>
        <row r="120">
          <cell r="E120">
            <v>10.8</v>
          </cell>
          <cell r="F120">
            <v>47.2</v>
          </cell>
          <cell r="G120">
            <v>16.579999999999998</v>
          </cell>
          <cell r="H120">
            <v>24.76</v>
          </cell>
          <cell r="I120">
            <v>69.12</v>
          </cell>
          <cell r="J120">
            <v>170.84</v>
          </cell>
          <cell r="K120">
            <v>7.88</v>
          </cell>
          <cell r="L120">
            <v>7.43</v>
          </cell>
          <cell r="M120">
            <v>3.75</v>
          </cell>
          <cell r="N120">
            <v>0.47</v>
          </cell>
          <cell r="O120">
            <v>20.81</v>
          </cell>
          <cell r="P120">
            <v>0.38</v>
          </cell>
          <cell r="Q120">
            <v>1.01</v>
          </cell>
          <cell r="R120">
            <v>10.199999999999999</v>
          </cell>
        </row>
        <row r="121">
          <cell r="E121">
            <v>10.9</v>
          </cell>
          <cell r="F121">
            <v>47.65</v>
          </cell>
          <cell r="G121">
            <v>16.72</v>
          </cell>
          <cell r="H121">
            <v>25.15</v>
          </cell>
          <cell r="I121">
            <v>70.33</v>
          </cell>
          <cell r="J121">
            <v>174.02</v>
          </cell>
          <cell r="K121">
            <v>7.97</v>
          </cell>
          <cell r="L121">
            <v>7.51</v>
          </cell>
          <cell r="M121">
            <v>3.75</v>
          </cell>
          <cell r="N121">
            <v>0.47</v>
          </cell>
          <cell r="O121">
            <v>21.05</v>
          </cell>
          <cell r="P121">
            <v>0.38</v>
          </cell>
          <cell r="Q121">
            <v>1.01</v>
          </cell>
          <cell r="R121">
            <v>10.3</v>
          </cell>
        </row>
        <row r="122">
          <cell r="E122">
            <v>11</v>
          </cell>
          <cell r="F122">
            <v>48.1</v>
          </cell>
          <cell r="G122">
            <v>16.850000000000001</v>
          </cell>
          <cell r="H122">
            <v>25.52</v>
          </cell>
          <cell r="I122">
            <v>71.540000000000006</v>
          </cell>
          <cell r="J122">
            <v>177.26</v>
          </cell>
          <cell r="K122">
            <v>8.0500000000000007</v>
          </cell>
          <cell r="L122">
            <v>7.59</v>
          </cell>
          <cell r="M122">
            <v>3.75</v>
          </cell>
          <cell r="N122">
            <v>0.47</v>
          </cell>
          <cell r="O122">
            <v>21.28</v>
          </cell>
          <cell r="P122">
            <v>0.38</v>
          </cell>
          <cell r="Q122">
            <v>1.01</v>
          </cell>
          <cell r="R122">
            <v>10.4</v>
          </cell>
        </row>
        <row r="123">
          <cell r="E123">
            <v>11.1</v>
          </cell>
          <cell r="F123">
            <v>48.55</v>
          </cell>
          <cell r="G123">
            <v>16.989999999999998</v>
          </cell>
          <cell r="H123">
            <v>25.92</v>
          </cell>
          <cell r="I123">
            <v>72.77</v>
          </cell>
          <cell r="J123">
            <v>180.5</v>
          </cell>
          <cell r="K123">
            <v>8.1300000000000008</v>
          </cell>
          <cell r="L123">
            <v>7.67</v>
          </cell>
          <cell r="M123">
            <v>3.75</v>
          </cell>
          <cell r="N123">
            <v>0.47</v>
          </cell>
          <cell r="O123">
            <v>21.52</v>
          </cell>
          <cell r="P123">
            <v>0.38</v>
          </cell>
          <cell r="Q123">
            <v>1.01</v>
          </cell>
          <cell r="R123">
            <v>10.5</v>
          </cell>
        </row>
        <row r="124">
          <cell r="E124">
            <v>11.2</v>
          </cell>
          <cell r="F124">
            <v>49</v>
          </cell>
          <cell r="G124">
            <v>17.12</v>
          </cell>
          <cell r="H124">
            <v>26.31</v>
          </cell>
          <cell r="I124">
            <v>74</v>
          </cell>
          <cell r="J124">
            <v>183.8</v>
          </cell>
          <cell r="K124">
            <v>8.2100000000000009</v>
          </cell>
          <cell r="L124">
            <v>7.75</v>
          </cell>
          <cell r="M124">
            <v>3.75</v>
          </cell>
          <cell r="N124">
            <v>0.47</v>
          </cell>
          <cell r="O124">
            <v>21.75</v>
          </cell>
          <cell r="P124">
            <v>0.38</v>
          </cell>
          <cell r="Q124">
            <v>1.01</v>
          </cell>
          <cell r="R124">
            <v>10.6</v>
          </cell>
        </row>
        <row r="125">
          <cell r="E125">
            <v>11.3</v>
          </cell>
          <cell r="F125">
            <v>49.45</v>
          </cell>
          <cell r="G125">
            <v>17.25</v>
          </cell>
          <cell r="H125">
            <v>26.71</v>
          </cell>
          <cell r="I125">
            <v>75.25</v>
          </cell>
          <cell r="J125">
            <v>187.11</v>
          </cell>
          <cell r="K125">
            <v>8.2899999999999991</v>
          </cell>
          <cell r="L125">
            <v>7.83</v>
          </cell>
          <cell r="M125">
            <v>3.75</v>
          </cell>
          <cell r="N125">
            <v>0.47</v>
          </cell>
          <cell r="O125">
            <v>21.79</v>
          </cell>
          <cell r="P125">
            <v>0.38</v>
          </cell>
          <cell r="Q125">
            <v>1.01</v>
          </cell>
          <cell r="R125">
            <v>10.7</v>
          </cell>
        </row>
        <row r="126">
          <cell r="E126">
            <v>11.4</v>
          </cell>
          <cell r="F126">
            <v>49.9</v>
          </cell>
          <cell r="G126">
            <v>17.39</v>
          </cell>
          <cell r="H126">
            <v>27.1</v>
          </cell>
          <cell r="I126">
            <v>76.5</v>
          </cell>
          <cell r="J126">
            <v>190.47</v>
          </cell>
          <cell r="K126">
            <v>8.3699999999999992</v>
          </cell>
          <cell r="L126">
            <v>7.91</v>
          </cell>
          <cell r="M126">
            <v>3.75</v>
          </cell>
          <cell r="N126">
            <v>0.47</v>
          </cell>
          <cell r="O126">
            <v>22.22</v>
          </cell>
          <cell r="P126">
            <v>0.38</v>
          </cell>
          <cell r="Q126">
            <v>1.01</v>
          </cell>
          <cell r="R126">
            <v>10.8</v>
          </cell>
        </row>
        <row r="127">
          <cell r="E127">
            <v>11.5</v>
          </cell>
          <cell r="F127">
            <v>50.35</v>
          </cell>
          <cell r="G127">
            <v>17.53</v>
          </cell>
          <cell r="H127">
            <v>27.5</v>
          </cell>
          <cell r="I127">
            <v>77.77</v>
          </cell>
          <cell r="J127">
            <v>193.83</v>
          </cell>
          <cell r="K127">
            <v>8.4499999999999993</v>
          </cell>
          <cell r="L127">
            <v>7.99</v>
          </cell>
          <cell r="M127">
            <v>3.75</v>
          </cell>
          <cell r="N127">
            <v>0.47</v>
          </cell>
          <cell r="O127">
            <v>22.46</v>
          </cell>
          <cell r="P127">
            <v>0.38</v>
          </cell>
          <cell r="Q127">
            <v>1.01</v>
          </cell>
          <cell r="R127">
            <v>10.9</v>
          </cell>
        </row>
        <row r="128">
          <cell r="E128">
            <v>11.6</v>
          </cell>
          <cell r="F128">
            <v>50.8</v>
          </cell>
          <cell r="G128">
            <v>17.66</v>
          </cell>
          <cell r="H128">
            <v>26.9</v>
          </cell>
          <cell r="I128">
            <v>79.040000000000006</v>
          </cell>
          <cell r="J128">
            <v>197.25</v>
          </cell>
          <cell r="K128">
            <v>8.5299999999999994</v>
          </cell>
          <cell r="L128">
            <v>8.07</v>
          </cell>
          <cell r="M128">
            <v>3.75</v>
          </cell>
          <cell r="N128">
            <v>0.47</v>
          </cell>
          <cell r="O128">
            <v>22.69</v>
          </cell>
          <cell r="P128">
            <v>0.38</v>
          </cell>
          <cell r="Q128">
            <v>1.01</v>
          </cell>
          <cell r="R128">
            <v>11</v>
          </cell>
        </row>
        <row r="129">
          <cell r="E129">
            <v>11.7</v>
          </cell>
          <cell r="F129">
            <v>51.25</v>
          </cell>
          <cell r="G129">
            <v>17.8</v>
          </cell>
          <cell r="H129">
            <v>28.31</v>
          </cell>
          <cell r="I129">
            <v>80.33</v>
          </cell>
          <cell r="J129">
            <v>200.68</v>
          </cell>
          <cell r="K129">
            <v>8.61</v>
          </cell>
          <cell r="L129">
            <v>8.15</v>
          </cell>
          <cell r="M129">
            <v>3.75</v>
          </cell>
          <cell r="N129">
            <v>0.47</v>
          </cell>
          <cell r="O129">
            <v>22.93</v>
          </cell>
          <cell r="P129">
            <v>0.38</v>
          </cell>
          <cell r="Q129">
            <v>1.01</v>
          </cell>
          <cell r="R129">
            <v>11.1</v>
          </cell>
        </row>
        <row r="130">
          <cell r="E130">
            <v>11.8</v>
          </cell>
          <cell r="F130">
            <v>51.7</v>
          </cell>
          <cell r="G130">
            <v>17.93</v>
          </cell>
          <cell r="H130">
            <v>28.71</v>
          </cell>
          <cell r="I130">
            <v>81.62</v>
          </cell>
          <cell r="J130">
            <v>204.19</v>
          </cell>
          <cell r="K130">
            <v>8.69</v>
          </cell>
          <cell r="L130">
            <v>8.23</v>
          </cell>
          <cell r="M130">
            <v>3.75</v>
          </cell>
          <cell r="N130">
            <v>0.47</v>
          </cell>
          <cell r="O130">
            <v>23.16</v>
          </cell>
          <cell r="P130">
            <v>0.38</v>
          </cell>
          <cell r="Q130">
            <v>1.01</v>
          </cell>
          <cell r="R130">
            <v>11.2</v>
          </cell>
        </row>
        <row r="131">
          <cell r="E131">
            <v>11.9</v>
          </cell>
          <cell r="F131">
            <v>52.15</v>
          </cell>
          <cell r="G131">
            <v>18.07</v>
          </cell>
          <cell r="H131">
            <v>29.12</v>
          </cell>
          <cell r="I131">
            <v>82.93</v>
          </cell>
          <cell r="J131">
            <v>207.73</v>
          </cell>
          <cell r="K131">
            <v>8.77</v>
          </cell>
          <cell r="L131">
            <v>7.31</v>
          </cell>
          <cell r="M131">
            <v>3.75</v>
          </cell>
          <cell r="N131">
            <v>0.47</v>
          </cell>
          <cell r="O131">
            <v>23.4</v>
          </cell>
          <cell r="P131">
            <v>0.38</v>
          </cell>
          <cell r="Q131">
            <v>1.01</v>
          </cell>
          <cell r="R131">
            <v>11.3</v>
          </cell>
        </row>
        <row r="132">
          <cell r="E132">
            <v>12</v>
          </cell>
          <cell r="F132">
            <v>52.6</v>
          </cell>
          <cell r="G132">
            <v>18.2</v>
          </cell>
          <cell r="H132">
            <v>29.53</v>
          </cell>
          <cell r="I132">
            <v>84.24</v>
          </cell>
          <cell r="J132">
            <v>211.22</v>
          </cell>
          <cell r="K132">
            <v>8.85</v>
          </cell>
          <cell r="L132">
            <v>8.39</v>
          </cell>
          <cell r="M132">
            <v>3.75</v>
          </cell>
          <cell r="N132">
            <v>0.47</v>
          </cell>
          <cell r="O132">
            <v>23.63</v>
          </cell>
          <cell r="P132">
            <v>0.38</v>
          </cell>
          <cell r="Q132">
            <v>1.01</v>
          </cell>
          <cell r="R132">
            <v>11.4</v>
          </cell>
        </row>
        <row r="133">
          <cell r="E133">
            <v>12.1</v>
          </cell>
          <cell r="F133">
            <v>53.05</v>
          </cell>
          <cell r="G133">
            <v>18.34</v>
          </cell>
          <cell r="H133">
            <v>29.95</v>
          </cell>
          <cell r="I133">
            <v>85.57</v>
          </cell>
          <cell r="J133">
            <v>214.9</v>
          </cell>
          <cell r="K133">
            <v>8.94</v>
          </cell>
          <cell r="L133">
            <v>8.48</v>
          </cell>
          <cell r="M133">
            <v>3.75</v>
          </cell>
          <cell r="N133">
            <v>0.47</v>
          </cell>
          <cell r="O133">
            <v>23.87</v>
          </cell>
          <cell r="P133">
            <v>0.38</v>
          </cell>
          <cell r="Q133">
            <v>1.01</v>
          </cell>
          <cell r="R133">
            <v>11.5</v>
          </cell>
        </row>
        <row r="134">
          <cell r="E134">
            <v>12.2</v>
          </cell>
          <cell r="F134">
            <v>53.5</v>
          </cell>
          <cell r="G134">
            <v>18.47</v>
          </cell>
          <cell r="H134">
            <v>30.36</v>
          </cell>
          <cell r="I134">
            <v>86.9</v>
          </cell>
          <cell r="J134">
            <v>218.56</v>
          </cell>
          <cell r="K134">
            <v>9.02</v>
          </cell>
          <cell r="L134">
            <v>8.56</v>
          </cell>
          <cell r="M134">
            <v>3.75</v>
          </cell>
          <cell r="N134">
            <v>0.47</v>
          </cell>
          <cell r="O134">
            <v>24.1</v>
          </cell>
          <cell r="P134">
            <v>0.38</v>
          </cell>
          <cell r="Q134">
            <v>1.01</v>
          </cell>
          <cell r="R134">
            <v>11.6</v>
          </cell>
        </row>
        <row r="135">
          <cell r="E135">
            <v>12.3</v>
          </cell>
          <cell r="F135">
            <v>53.95</v>
          </cell>
          <cell r="G135">
            <v>18.61</v>
          </cell>
          <cell r="H135">
            <v>30.78</v>
          </cell>
          <cell r="I135">
            <v>88.25</v>
          </cell>
          <cell r="J135">
            <v>222.23</v>
          </cell>
          <cell r="K135">
            <v>9.1</v>
          </cell>
          <cell r="L135">
            <v>8.64</v>
          </cell>
          <cell r="M135">
            <v>3.75</v>
          </cell>
          <cell r="N135">
            <v>0.47</v>
          </cell>
          <cell r="O135">
            <v>24.34</v>
          </cell>
          <cell r="P135">
            <v>0.38</v>
          </cell>
          <cell r="Q135">
            <v>1.01</v>
          </cell>
          <cell r="R135">
            <v>11.7</v>
          </cell>
        </row>
        <row r="136">
          <cell r="E136">
            <v>12.4</v>
          </cell>
          <cell r="F136">
            <v>54.4</v>
          </cell>
          <cell r="G136">
            <v>18.739999999999998</v>
          </cell>
          <cell r="H136">
            <v>31.2</v>
          </cell>
          <cell r="I136">
            <v>89.6</v>
          </cell>
          <cell r="J136">
            <v>225.96</v>
          </cell>
          <cell r="K136">
            <v>9.18</v>
          </cell>
          <cell r="L136">
            <v>8.7200000000000006</v>
          </cell>
          <cell r="M136">
            <v>3.75</v>
          </cell>
          <cell r="N136">
            <v>0.47</v>
          </cell>
          <cell r="O136">
            <v>24.57</v>
          </cell>
          <cell r="P136">
            <v>0.38</v>
          </cell>
          <cell r="Q136">
            <v>1.01</v>
          </cell>
          <cell r="R136">
            <v>11.8</v>
          </cell>
        </row>
        <row r="137">
          <cell r="E137">
            <v>12.5</v>
          </cell>
          <cell r="F137">
            <v>54.85</v>
          </cell>
          <cell r="G137">
            <v>18.88</v>
          </cell>
          <cell r="H137">
            <v>31.63</v>
          </cell>
          <cell r="I137">
            <v>90.97</v>
          </cell>
          <cell r="J137">
            <v>229.71</v>
          </cell>
          <cell r="K137">
            <v>9.26</v>
          </cell>
          <cell r="L137">
            <v>8.8000000000000007</v>
          </cell>
          <cell r="M137">
            <v>3.75</v>
          </cell>
          <cell r="N137">
            <v>0.47</v>
          </cell>
          <cell r="O137">
            <v>24.81</v>
          </cell>
          <cell r="P137">
            <v>0.38</v>
          </cell>
          <cell r="Q137">
            <v>1.01</v>
          </cell>
          <cell r="R137">
            <v>11.9</v>
          </cell>
        </row>
        <row r="138">
          <cell r="E138">
            <v>12.6</v>
          </cell>
          <cell r="F138">
            <v>55.3</v>
          </cell>
          <cell r="G138">
            <v>19.010000000000002</v>
          </cell>
          <cell r="H138">
            <v>32.049999999999997</v>
          </cell>
          <cell r="I138">
            <v>92.34</v>
          </cell>
          <cell r="J138">
            <v>233.5</v>
          </cell>
          <cell r="K138">
            <v>9.34</v>
          </cell>
          <cell r="L138">
            <v>8.8800000000000008</v>
          </cell>
          <cell r="M138">
            <v>3.75</v>
          </cell>
          <cell r="N138">
            <v>0.47</v>
          </cell>
          <cell r="O138">
            <v>25.04</v>
          </cell>
          <cell r="P138">
            <v>0.38</v>
          </cell>
          <cell r="Q138">
            <v>1.01</v>
          </cell>
          <cell r="R138">
            <v>12</v>
          </cell>
        </row>
        <row r="139">
          <cell r="E139">
            <v>12.7</v>
          </cell>
          <cell r="F139">
            <v>55.75</v>
          </cell>
          <cell r="G139">
            <v>19.149999999999999</v>
          </cell>
          <cell r="H139">
            <v>32.479999999999997</v>
          </cell>
          <cell r="I139">
            <v>93.73</v>
          </cell>
          <cell r="J139">
            <v>237.32</v>
          </cell>
          <cell r="K139">
            <v>9.42</v>
          </cell>
          <cell r="L139">
            <v>8.9600000000000009</v>
          </cell>
          <cell r="M139">
            <v>3.75</v>
          </cell>
          <cell r="N139">
            <v>0.47</v>
          </cell>
          <cell r="O139">
            <v>25.28</v>
          </cell>
          <cell r="P139">
            <v>0.38</v>
          </cell>
          <cell r="Q139">
            <v>1.01</v>
          </cell>
          <cell r="R139">
            <v>12.1</v>
          </cell>
        </row>
        <row r="140">
          <cell r="E140">
            <v>12.8</v>
          </cell>
          <cell r="F140">
            <v>56.2</v>
          </cell>
          <cell r="G140">
            <v>19.28</v>
          </cell>
          <cell r="H140">
            <v>32.909999999999997</v>
          </cell>
          <cell r="I140">
            <v>95.12</v>
          </cell>
          <cell r="J140">
            <v>241.18</v>
          </cell>
          <cell r="K140">
            <v>9.5</v>
          </cell>
          <cell r="L140">
            <v>9.0399999999999991</v>
          </cell>
          <cell r="M140">
            <v>3.75</v>
          </cell>
          <cell r="N140">
            <v>0.47</v>
          </cell>
          <cell r="O140">
            <v>25.51</v>
          </cell>
          <cell r="P140">
            <v>0.38</v>
          </cell>
          <cell r="Q140">
            <v>1.01</v>
          </cell>
          <cell r="R140">
            <v>12.2</v>
          </cell>
        </row>
        <row r="141">
          <cell r="E141">
            <v>12.9</v>
          </cell>
          <cell r="F141">
            <v>56.65</v>
          </cell>
          <cell r="G141">
            <v>19.420000000000002</v>
          </cell>
          <cell r="H141">
            <v>33.35</v>
          </cell>
          <cell r="I141">
            <v>96.53</v>
          </cell>
          <cell r="J141">
            <v>245.07</v>
          </cell>
          <cell r="K141">
            <v>9.58</v>
          </cell>
          <cell r="L141">
            <v>9.1199999999999992</v>
          </cell>
          <cell r="M141">
            <v>3.75</v>
          </cell>
          <cell r="N141">
            <v>0.47</v>
          </cell>
          <cell r="O141">
            <v>25.75</v>
          </cell>
          <cell r="P141">
            <v>0.38</v>
          </cell>
          <cell r="Q141">
            <v>1.01</v>
          </cell>
          <cell r="R141">
            <v>12.3</v>
          </cell>
        </row>
        <row r="142">
          <cell r="E142">
            <v>13</v>
          </cell>
          <cell r="F142">
            <v>57.1</v>
          </cell>
          <cell r="G142">
            <v>19.55</v>
          </cell>
          <cell r="H142">
            <v>33.78</v>
          </cell>
          <cell r="I142">
            <v>97.94</v>
          </cell>
          <cell r="J142">
            <v>249</v>
          </cell>
          <cell r="K142">
            <v>9.66</v>
          </cell>
          <cell r="L142">
            <v>9.1999999999999993</v>
          </cell>
          <cell r="M142">
            <v>3.75</v>
          </cell>
          <cell r="N142">
            <v>0.47</v>
          </cell>
          <cell r="O142">
            <v>25.98</v>
          </cell>
          <cell r="P142">
            <v>0.38</v>
          </cell>
          <cell r="Q142">
            <v>1.01</v>
          </cell>
          <cell r="R142">
            <v>12.4</v>
          </cell>
        </row>
        <row r="143">
          <cell r="E143">
            <v>13.1</v>
          </cell>
          <cell r="F143">
            <v>57.55</v>
          </cell>
          <cell r="G143">
            <v>19.690000000000001</v>
          </cell>
          <cell r="H143">
            <v>34.22</v>
          </cell>
          <cell r="I143">
            <v>99.37</v>
          </cell>
          <cell r="J143">
            <v>252.96</v>
          </cell>
          <cell r="K143">
            <v>9.74</v>
          </cell>
          <cell r="L143">
            <v>9.2799999999999994</v>
          </cell>
          <cell r="M143">
            <v>3.75</v>
          </cell>
          <cell r="N143">
            <v>0.47</v>
          </cell>
          <cell r="O143">
            <v>26.22</v>
          </cell>
          <cell r="P143">
            <v>0.38</v>
          </cell>
          <cell r="Q143">
            <v>1.01</v>
          </cell>
          <cell r="R143">
            <v>12.5</v>
          </cell>
        </row>
        <row r="144">
          <cell r="E144">
            <v>13.2</v>
          </cell>
          <cell r="F144">
            <v>58</v>
          </cell>
          <cell r="G144">
            <v>19.82</v>
          </cell>
          <cell r="H144">
            <v>34.659999999999997</v>
          </cell>
          <cell r="I144">
            <v>100.8</v>
          </cell>
          <cell r="J144">
            <v>256.95999999999998</v>
          </cell>
          <cell r="K144">
            <v>9.82</v>
          </cell>
          <cell r="L144">
            <v>9.36</v>
          </cell>
          <cell r="M144">
            <v>3.75</v>
          </cell>
          <cell r="N144">
            <v>0.47</v>
          </cell>
          <cell r="O144">
            <v>26.45</v>
          </cell>
          <cell r="P144">
            <v>0.38</v>
          </cell>
          <cell r="Q144">
            <v>1.01</v>
          </cell>
          <cell r="R144">
            <v>12.6</v>
          </cell>
        </row>
        <row r="145">
          <cell r="E145">
            <v>13.3</v>
          </cell>
          <cell r="F145">
            <v>58.45</v>
          </cell>
          <cell r="G145">
            <v>19.96</v>
          </cell>
          <cell r="H145">
            <v>35.11</v>
          </cell>
          <cell r="I145">
            <v>102.25</v>
          </cell>
          <cell r="J145">
            <v>260.97000000000003</v>
          </cell>
          <cell r="K145">
            <v>9.91</v>
          </cell>
          <cell r="L145">
            <v>9.4499999999999993</v>
          </cell>
          <cell r="M145">
            <v>3.75</v>
          </cell>
          <cell r="N145">
            <v>0.47</v>
          </cell>
          <cell r="O145">
            <v>26.69</v>
          </cell>
          <cell r="P145">
            <v>0.38</v>
          </cell>
          <cell r="Q145">
            <v>1.01</v>
          </cell>
          <cell r="R145">
            <v>12.7</v>
          </cell>
        </row>
        <row r="146">
          <cell r="E146">
            <v>13.4</v>
          </cell>
          <cell r="F146">
            <v>58.9</v>
          </cell>
          <cell r="G146">
            <v>20.09</v>
          </cell>
          <cell r="H146">
            <v>35.549999999999997</v>
          </cell>
          <cell r="I146">
            <v>103.7</v>
          </cell>
          <cell r="J146">
            <v>265.04000000000002</v>
          </cell>
          <cell r="K146">
            <v>9.99</v>
          </cell>
          <cell r="L146">
            <v>9.5299999999999994</v>
          </cell>
          <cell r="M146">
            <v>3.75</v>
          </cell>
          <cell r="N146">
            <v>0.47</v>
          </cell>
          <cell r="O146">
            <v>26.92</v>
          </cell>
          <cell r="P146">
            <v>0.38</v>
          </cell>
          <cell r="Q146">
            <v>1.01</v>
          </cell>
          <cell r="R146">
            <v>12.8</v>
          </cell>
        </row>
        <row r="147">
          <cell r="E147">
            <v>13.5</v>
          </cell>
          <cell r="F147">
            <v>59.35</v>
          </cell>
          <cell r="G147">
            <v>20.23</v>
          </cell>
          <cell r="H147">
            <v>36</v>
          </cell>
          <cell r="I147">
            <v>105.17</v>
          </cell>
          <cell r="J147">
            <v>269.13</v>
          </cell>
          <cell r="K147">
            <v>10.07</v>
          </cell>
          <cell r="L147">
            <v>9.61</v>
          </cell>
          <cell r="M147">
            <v>3.75</v>
          </cell>
          <cell r="N147">
            <v>0.47</v>
          </cell>
          <cell r="O147">
            <v>27.16</v>
          </cell>
          <cell r="P147">
            <v>0.38</v>
          </cell>
          <cell r="Q147">
            <v>1.01</v>
          </cell>
          <cell r="R147">
            <v>12.9</v>
          </cell>
        </row>
        <row r="148">
          <cell r="E148">
            <v>13.600000000000099</v>
          </cell>
          <cell r="F148">
            <v>59.8</v>
          </cell>
          <cell r="G148">
            <v>20.36</v>
          </cell>
          <cell r="H148">
            <v>36.450000000000003</v>
          </cell>
          <cell r="I148">
            <v>106.64</v>
          </cell>
          <cell r="J148">
            <v>273.27999999999997</v>
          </cell>
          <cell r="K148">
            <v>10.15</v>
          </cell>
          <cell r="L148">
            <v>9.69</v>
          </cell>
          <cell r="M148">
            <v>3.75</v>
          </cell>
          <cell r="N148">
            <v>0.47</v>
          </cell>
          <cell r="O148">
            <v>27.39</v>
          </cell>
          <cell r="P148">
            <v>0.38</v>
          </cell>
          <cell r="Q148">
            <v>1.01</v>
          </cell>
          <cell r="R148">
            <v>13</v>
          </cell>
        </row>
        <row r="149">
          <cell r="E149">
            <v>13.700000000000101</v>
          </cell>
          <cell r="F149">
            <v>60.25</v>
          </cell>
          <cell r="G149">
            <v>20.5</v>
          </cell>
          <cell r="H149">
            <v>36.909999999999997</v>
          </cell>
          <cell r="I149">
            <v>108.13</v>
          </cell>
          <cell r="J149">
            <v>277.45</v>
          </cell>
          <cell r="K149">
            <v>10.23</v>
          </cell>
          <cell r="L149">
            <v>9.77</v>
          </cell>
          <cell r="M149">
            <v>3.75</v>
          </cell>
          <cell r="N149">
            <v>0.47</v>
          </cell>
          <cell r="O149">
            <v>27.63</v>
          </cell>
          <cell r="P149">
            <v>0.38</v>
          </cell>
          <cell r="Q149">
            <v>1.01</v>
          </cell>
          <cell r="R149">
            <v>13.1</v>
          </cell>
        </row>
        <row r="150">
          <cell r="E150">
            <v>13.8000000000001</v>
          </cell>
          <cell r="F150">
            <v>60.7</v>
          </cell>
          <cell r="G150">
            <v>20.63</v>
          </cell>
          <cell r="H150">
            <v>37.36</v>
          </cell>
          <cell r="I150">
            <v>109.62</v>
          </cell>
          <cell r="J150">
            <v>281.66000000000003</v>
          </cell>
          <cell r="K150">
            <v>10.31</v>
          </cell>
          <cell r="L150">
            <v>9.85</v>
          </cell>
          <cell r="M150">
            <v>3.75</v>
          </cell>
          <cell r="N150">
            <v>0.47</v>
          </cell>
          <cell r="O150">
            <v>27.86</v>
          </cell>
          <cell r="P150">
            <v>0.38</v>
          </cell>
          <cell r="Q150">
            <v>1.01</v>
          </cell>
          <cell r="R150">
            <v>13.2</v>
          </cell>
        </row>
        <row r="151">
          <cell r="E151">
            <v>13.9000000000001</v>
          </cell>
          <cell r="F151">
            <v>61.15</v>
          </cell>
          <cell r="G151">
            <v>20.77</v>
          </cell>
          <cell r="H151">
            <v>37.82</v>
          </cell>
          <cell r="I151">
            <v>111.13</v>
          </cell>
          <cell r="J151">
            <v>285.89999999999998</v>
          </cell>
          <cell r="K151">
            <v>10.39</v>
          </cell>
          <cell r="L151">
            <v>9.93</v>
          </cell>
          <cell r="M151">
            <v>3.75</v>
          </cell>
          <cell r="N151">
            <v>0.47</v>
          </cell>
          <cell r="O151">
            <v>28.1</v>
          </cell>
          <cell r="P151">
            <v>0.38</v>
          </cell>
          <cell r="Q151">
            <v>1.01</v>
          </cell>
          <cell r="R151">
            <v>13.3</v>
          </cell>
        </row>
        <row r="152">
          <cell r="E152">
            <v>14.000000000000099</v>
          </cell>
          <cell r="F152">
            <v>61.6</v>
          </cell>
          <cell r="G152">
            <v>20.9</v>
          </cell>
          <cell r="H152">
            <v>38.28</v>
          </cell>
          <cell r="I152">
            <v>112.64</v>
          </cell>
          <cell r="J152">
            <v>290.18</v>
          </cell>
          <cell r="K152">
            <v>10.47</v>
          </cell>
          <cell r="L152">
            <v>10.01</v>
          </cell>
          <cell r="M152">
            <v>3.75</v>
          </cell>
          <cell r="N152">
            <v>0.47</v>
          </cell>
          <cell r="O152">
            <v>28.33</v>
          </cell>
          <cell r="P152">
            <v>0.38</v>
          </cell>
          <cell r="Q152">
            <v>1.01</v>
          </cell>
          <cell r="R152">
            <v>13.4</v>
          </cell>
        </row>
        <row r="153">
          <cell r="E153">
            <v>14.100000000000099</v>
          </cell>
          <cell r="F153">
            <v>62.05</v>
          </cell>
          <cell r="G153">
            <v>21.04</v>
          </cell>
          <cell r="H153">
            <v>38.75</v>
          </cell>
          <cell r="I153">
            <v>114.17</v>
          </cell>
          <cell r="J153">
            <v>294.56</v>
          </cell>
          <cell r="K153">
            <v>10.55</v>
          </cell>
          <cell r="L153">
            <v>10.09</v>
          </cell>
          <cell r="M153">
            <v>3.75</v>
          </cell>
          <cell r="N153">
            <v>0.47</v>
          </cell>
          <cell r="O153">
            <v>28.57</v>
          </cell>
          <cell r="P153">
            <v>0.38</v>
          </cell>
          <cell r="Q153">
            <v>1.01</v>
          </cell>
          <cell r="R153">
            <v>13.5</v>
          </cell>
        </row>
        <row r="154">
          <cell r="E154">
            <v>14.200000000000101</v>
          </cell>
          <cell r="F154">
            <v>62.3</v>
          </cell>
          <cell r="G154">
            <v>21.17</v>
          </cell>
          <cell r="H154">
            <v>39.21</v>
          </cell>
          <cell r="I154">
            <v>115.7</v>
          </cell>
          <cell r="J154">
            <v>298.83999999999997</v>
          </cell>
          <cell r="K154">
            <v>10.63</v>
          </cell>
          <cell r="L154">
            <v>10.17</v>
          </cell>
          <cell r="M154">
            <v>3.75</v>
          </cell>
          <cell r="N154">
            <v>0.47</v>
          </cell>
          <cell r="O154">
            <v>28.8</v>
          </cell>
          <cell r="P154">
            <v>0.38</v>
          </cell>
          <cell r="Q154">
            <v>1.01</v>
          </cell>
          <cell r="R154">
            <v>13.6</v>
          </cell>
        </row>
        <row r="155">
          <cell r="E155">
            <v>14.3000000000001</v>
          </cell>
          <cell r="F155">
            <v>62.95</v>
          </cell>
          <cell r="G155">
            <v>21.31</v>
          </cell>
          <cell r="H155">
            <v>39.68</v>
          </cell>
          <cell r="I155">
            <v>117.25</v>
          </cell>
          <cell r="J155">
            <v>303.22000000000003</v>
          </cell>
          <cell r="K155">
            <v>10.71</v>
          </cell>
          <cell r="L155">
            <v>10.25</v>
          </cell>
          <cell r="M155">
            <v>3.75</v>
          </cell>
          <cell r="N155">
            <v>0.47</v>
          </cell>
          <cell r="O155">
            <v>29.04</v>
          </cell>
          <cell r="P155">
            <v>0.38</v>
          </cell>
          <cell r="Q155">
            <v>1.01</v>
          </cell>
          <cell r="R155">
            <v>13.7</v>
          </cell>
        </row>
        <row r="156">
          <cell r="E156">
            <v>14.4000000000001</v>
          </cell>
          <cell r="F156">
            <v>63.4</v>
          </cell>
          <cell r="G156">
            <v>21.44</v>
          </cell>
          <cell r="H156">
            <v>40.15</v>
          </cell>
          <cell r="I156">
            <v>118.8</v>
          </cell>
          <cell r="J156">
            <v>307.64</v>
          </cell>
          <cell r="K156">
            <v>10.79</v>
          </cell>
          <cell r="L156">
            <v>10.33</v>
          </cell>
          <cell r="M156">
            <v>3.75</v>
          </cell>
          <cell r="N156">
            <v>0.47</v>
          </cell>
          <cell r="O156">
            <v>29.27</v>
          </cell>
          <cell r="P156">
            <v>0.38</v>
          </cell>
          <cell r="Q156">
            <v>1.01</v>
          </cell>
          <cell r="R156">
            <v>13.8</v>
          </cell>
        </row>
        <row r="157">
          <cell r="E157">
            <v>14.500000000000099</v>
          </cell>
          <cell r="F157">
            <v>63.85</v>
          </cell>
          <cell r="G157">
            <v>21.58</v>
          </cell>
          <cell r="H157">
            <v>40.630000000000003</v>
          </cell>
          <cell r="I157">
            <v>120.37</v>
          </cell>
          <cell r="J157">
            <v>312.08999999999997</v>
          </cell>
          <cell r="K157">
            <v>10.87</v>
          </cell>
          <cell r="L157">
            <v>10.41</v>
          </cell>
          <cell r="M157">
            <v>3.75</v>
          </cell>
          <cell r="N157">
            <v>0.47</v>
          </cell>
          <cell r="O157">
            <v>29.51</v>
          </cell>
          <cell r="P157">
            <v>0.38</v>
          </cell>
          <cell r="Q157">
            <v>1.01</v>
          </cell>
          <cell r="R157">
            <v>13.9</v>
          </cell>
        </row>
        <row r="158">
          <cell r="E158">
            <v>14.600000000000099</v>
          </cell>
          <cell r="F158">
            <v>64.3</v>
          </cell>
          <cell r="G158">
            <v>21.71</v>
          </cell>
          <cell r="H158">
            <v>41.1</v>
          </cell>
          <cell r="I158">
            <v>121.94</v>
          </cell>
          <cell r="J158">
            <v>316.56</v>
          </cell>
          <cell r="K158">
            <v>10.96</v>
          </cell>
          <cell r="L158">
            <v>10.5</v>
          </cell>
          <cell r="M158">
            <v>3.75</v>
          </cell>
          <cell r="N158">
            <v>0.47</v>
          </cell>
          <cell r="O158">
            <v>29.74</v>
          </cell>
          <cell r="P158">
            <v>0.38</v>
          </cell>
          <cell r="Q158">
            <v>1.01</v>
          </cell>
          <cell r="R158">
            <v>14</v>
          </cell>
        </row>
        <row r="159">
          <cell r="E159">
            <v>14.700000000000101</v>
          </cell>
          <cell r="F159">
            <v>64.75</v>
          </cell>
          <cell r="G159">
            <v>21.85</v>
          </cell>
          <cell r="H159">
            <v>41.58</v>
          </cell>
          <cell r="I159">
            <v>123.53</v>
          </cell>
          <cell r="J159">
            <v>312.08</v>
          </cell>
          <cell r="K159">
            <v>11.04</v>
          </cell>
          <cell r="L159">
            <v>10.58</v>
          </cell>
          <cell r="M159">
            <v>3.75</v>
          </cell>
          <cell r="N159">
            <v>0.47</v>
          </cell>
          <cell r="O159">
            <v>29.98</v>
          </cell>
          <cell r="P159">
            <v>0.38</v>
          </cell>
          <cell r="Q159">
            <v>1.01</v>
          </cell>
          <cell r="R159">
            <v>14.1</v>
          </cell>
        </row>
        <row r="160">
          <cell r="E160">
            <v>14.8000000000001</v>
          </cell>
          <cell r="F160">
            <v>65.2</v>
          </cell>
          <cell r="G160">
            <v>21.9</v>
          </cell>
          <cell r="H160">
            <v>42.06</v>
          </cell>
          <cell r="I160">
            <v>125.12</v>
          </cell>
          <cell r="J160">
            <v>325.64</v>
          </cell>
          <cell r="K160">
            <v>11.12</v>
          </cell>
          <cell r="L160">
            <v>10.66</v>
          </cell>
          <cell r="M160">
            <v>3.75</v>
          </cell>
          <cell r="N160">
            <v>0.47</v>
          </cell>
          <cell r="O160">
            <v>30.21</v>
          </cell>
          <cell r="P160">
            <v>0.38</v>
          </cell>
          <cell r="Q160">
            <v>1.01</v>
          </cell>
          <cell r="R160">
            <v>14.2</v>
          </cell>
        </row>
        <row r="161">
          <cell r="E161">
            <v>14.9000000000001</v>
          </cell>
          <cell r="F161">
            <v>65.650000000000006</v>
          </cell>
          <cell r="G161">
            <v>22.12</v>
          </cell>
          <cell r="H161">
            <v>42.55</v>
          </cell>
          <cell r="I161">
            <v>126.73</v>
          </cell>
          <cell r="J161">
            <v>330.22</v>
          </cell>
          <cell r="K161">
            <v>11.2</v>
          </cell>
          <cell r="L161">
            <v>10.74</v>
          </cell>
          <cell r="M161">
            <v>3.75</v>
          </cell>
          <cell r="N161">
            <v>0.47</v>
          </cell>
          <cell r="O161">
            <v>30.45</v>
          </cell>
          <cell r="P161">
            <v>0.38</v>
          </cell>
          <cell r="Q161">
            <v>1.01</v>
          </cell>
          <cell r="R161">
            <v>14.3</v>
          </cell>
        </row>
        <row r="162">
          <cell r="E162">
            <v>15.000000000000099</v>
          </cell>
          <cell r="F162">
            <v>66.099999999999994</v>
          </cell>
          <cell r="G162">
            <v>22.25</v>
          </cell>
          <cell r="H162">
            <v>43.03</v>
          </cell>
          <cell r="I162">
            <v>128.34</v>
          </cell>
          <cell r="J162">
            <v>334.86</v>
          </cell>
          <cell r="K162">
            <v>11.28</v>
          </cell>
          <cell r="L162">
            <v>10.82</v>
          </cell>
          <cell r="M162">
            <v>3.75</v>
          </cell>
          <cell r="N162">
            <v>0.47</v>
          </cell>
          <cell r="O162">
            <v>30.68</v>
          </cell>
          <cell r="P162">
            <v>0.38</v>
          </cell>
          <cell r="Q162">
            <v>1.01</v>
          </cell>
          <cell r="R162">
            <v>14.4</v>
          </cell>
        </row>
        <row r="163">
          <cell r="E163">
            <v>15.100000000000099</v>
          </cell>
          <cell r="F163">
            <v>66.55</v>
          </cell>
          <cell r="G163">
            <v>22.39</v>
          </cell>
          <cell r="H163">
            <v>43.52</v>
          </cell>
          <cell r="I163">
            <v>129.97</v>
          </cell>
          <cell r="J163">
            <v>339.52</v>
          </cell>
          <cell r="K163">
            <v>11.36</v>
          </cell>
          <cell r="L163">
            <v>10.9</v>
          </cell>
          <cell r="M163">
            <v>3.75</v>
          </cell>
          <cell r="N163">
            <v>0.47</v>
          </cell>
          <cell r="O163">
            <v>30.92</v>
          </cell>
          <cell r="P163">
            <v>0.38</v>
          </cell>
          <cell r="Q163">
            <v>1.01</v>
          </cell>
          <cell r="R163">
            <v>14.5</v>
          </cell>
        </row>
        <row r="164">
          <cell r="E164">
            <v>15.200000000000101</v>
          </cell>
          <cell r="F164">
            <v>67</v>
          </cell>
          <cell r="G164">
            <v>22.52</v>
          </cell>
          <cell r="H164">
            <v>44.01</v>
          </cell>
          <cell r="I164">
            <v>131.6</v>
          </cell>
          <cell r="J164">
            <v>344.22</v>
          </cell>
          <cell r="K164">
            <v>11.44</v>
          </cell>
          <cell r="L164">
            <v>10.98</v>
          </cell>
          <cell r="M164">
            <v>3.75</v>
          </cell>
          <cell r="N164">
            <v>0.47</v>
          </cell>
          <cell r="O164">
            <v>31.15</v>
          </cell>
          <cell r="P164">
            <v>0.38</v>
          </cell>
          <cell r="Q164">
            <v>1.01</v>
          </cell>
          <cell r="R164">
            <v>14.6</v>
          </cell>
        </row>
        <row r="165">
          <cell r="E165">
            <v>15.3000000000001</v>
          </cell>
          <cell r="F165">
            <v>67.45</v>
          </cell>
          <cell r="G165">
            <v>22.66</v>
          </cell>
          <cell r="H165">
            <v>44.51</v>
          </cell>
          <cell r="I165">
            <v>133.25</v>
          </cell>
          <cell r="J165">
            <v>348.95</v>
          </cell>
          <cell r="K165">
            <v>11.52</v>
          </cell>
          <cell r="L165">
            <v>11.06</v>
          </cell>
          <cell r="M165">
            <v>3.75</v>
          </cell>
          <cell r="N165">
            <v>0.47</v>
          </cell>
          <cell r="O165">
            <v>31.39</v>
          </cell>
          <cell r="P165">
            <v>0.38</v>
          </cell>
          <cell r="Q165">
            <v>1.01</v>
          </cell>
          <cell r="R165">
            <v>14.7</v>
          </cell>
        </row>
        <row r="166">
          <cell r="E166">
            <v>15.4000000000001</v>
          </cell>
          <cell r="F166">
            <v>67.900000000000006</v>
          </cell>
          <cell r="G166">
            <v>22.79</v>
          </cell>
          <cell r="H166">
            <v>45</v>
          </cell>
          <cell r="I166">
            <v>134.9</v>
          </cell>
          <cell r="J166">
            <v>353.72</v>
          </cell>
          <cell r="K166">
            <v>11.6</v>
          </cell>
          <cell r="L166">
            <v>11.14</v>
          </cell>
          <cell r="M166">
            <v>3.75</v>
          </cell>
          <cell r="N166">
            <v>0.47</v>
          </cell>
          <cell r="O166">
            <v>31.62</v>
          </cell>
          <cell r="P166">
            <v>0.38</v>
          </cell>
          <cell r="Q166">
            <v>1.01</v>
          </cell>
          <cell r="R166">
            <v>14.8</v>
          </cell>
        </row>
        <row r="167">
          <cell r="E167">
            <v>15.500000000000099</v>
          </cell>
          <cell r="F167">
            <v>68.349999999999994</v>
          </cell>
          <cell r="G167">
            <v>22.93</v>
          </cell>
          <cell r="H167">
            <v>45.5</v>
          </cell>
          <cell r="I167">
            <v>136.57</v>
          </cell>
          <cell r="J167">
            <v>358.52</v>
          </cell>
          <cell r="K167">
            <v>11.68</v>
          </cell>
          <cell r="L167">
            <v>11.22</v>
          </cell>
          <cell r="M167">
            <v>3.75</v>
          </cell>
          <cell r="N167">
            <v>0.47</v>
          </cell>
          <cell r="O167">
            <v>31.86</v>
          </cell>
          <cell r="P167">
            <v>0.38</v>
          </cell>
          <cell r="Q167">
            <v>1.01</v>
          </cell>
          <cell r="R167">
            <v>14.9</v>
          </cell>
        </row>
        <row r="168">
          <cell r="E168">
            <v>15.600000000000099</v>
          </cell>
          <cell r="F168">
            <v>68.8</v>
          </cell>
          <cell r="G168">
            <v>23.06</v>
          </cell>
          <cell r="H168">
            <v>46</v>
          </cell>
          <cell r="I168">
            <v>138.34</v>
          </cell>
          <cell r="J168">
            <v>363.26</v>
          </cell>
          <cell r="K168">
            <v>11.76</v>
          </cell>
          <cell r="L168">
            <v>11.3</v>
          </cell>
          <cell r="M168">
            <v>3.75</v>
          </cell>
          <cell r="N168">
            <v>0.47</v>
          </cell>
          <cell r="O168">
            <v>32.090000000000003</v>
          </cell>
          <cell r="P168">
            <v>0.38</v>
          </cell>
          <cell r="Q168">
            <v>1.01</v>
          </cell>
          <cell r="R168">
            <v>15</v>
          </cell>
        </row>
        <row r="169">
          <cell r="E169">
            <v>15.700000000000101</v>
          </cell>
          <cell r="F169">
            <v>69.25</v>
          </cell>
          <cell r="G169">
            <v>23.2</v>
          </cell>
          <cell r="H169">
            <v>46.51</v>
          </cell>
          <cell r="I169">
            <v>139.93</v>
          </cell>
          <cell r="J169">
            <v>638.23</v>
          </cell>
          <cell r="K169">
            <v>11.84</v>
          </cell>
          <cell r="L169">
            <v>11.38</v>
          </cell>
          <cell r="M169">
            <v>3.75</v>
          </cell>
          <cell r="N169">
            <v>0.47</v>
          </cell>
          <cell r="O169">
            <v>32.33</v>
          </cell>
          <cell r="P169">
            <v>0.38</v>
          </cell>
          <cell r="Q169">
            <v>1.01</v>
          </cell>
          <cell r="R169">
            <v>15.1</v>
          </cell>
        </row>
        <row r="170">
          <cell r="E170">
            <v>15.8000000000001</v>
          </cell>
          <cell r="F170">
            <v>69.7</v>
          </cell>
          <cell r="G170">
            <v>23.33</v>
          </cell>
          <cell r="H170">
            <v>47.01</v>
          </cell>
          <cell r="I170">
            <v>141.62</v>
          </cell>
          <cell r="J170">
            <v>373.14</v>
          </cell>
          <cell r="K170">
            <v>11.92</v>
          </cell>
          <cell r="L170">
            <v>11.46</v>
          </cell>
          <cell r="M170">
            <v>3.75</v>
          </cell>
          <cell r="N170">
            <v>0.47</v>
          </cell>
          <cell r="O170">
            <v>32.56</v>
          </cell>
          <cell r="P170">
            <v>0.38</v>
          </cell>
          <cell r="Q170">
            <v>1.01</v>
          </cell>
          <cell r="R170">
            <v>15.2</v>
          </cell>
        </row>
        <row r="171">
          <cell r="E171">
            <v>15.9000000000001</v>
          </cell>
          <cell r="F171">
            <v>70.150000000000006</v>
          </cell>
          <cell r="G171">
            <v>23.47</v>
          </cell>
          <cell r="H171">
            <v>47.52</v>
          </cell>
          <cell r="I171">
            <v>143.33000000000001</v>
          </cell>
          <cell r="J171">
            <v>378.05</v>
          </cell>
          <cell r="K171">
            <v>12.01</v>
          </cell>
          <cell r="L171">
            <v>11.55</v>
          </cell>
          <cell r="M171">
            <v>3.75</v>
          </cell>
          <cell r="N171">
            <v>0.47</v>
          </cell>
          <cell r="O171">
            <v>32.799999999999997</v>
          </cell>
          <cell r="P171">
            <v>0.38</v>
          </cell>
          <cell r="Q171">
            <v>1.01</v>
          </cell>
          <cell r="R171">
            <v>15.3</v>
          </cell>
        </row>
        <row r="172">
          <cell r="E172">
            <v>16.000000000000099</v>
          </cell>
          <cell r="F172">
            <v>70.599999999999994</v>
          </cell>
          <cell r="G172">
            <v>23.6</v>
          </cell>
          <cell r="H172">
            <v>48.03</v>
          </cell>
          <cell r="I172">
            <v>145.04</v>
          </cell>
          <cell r="J172">
            <v>383.03</v>
          </cell>
          <cell r="K172">
            <v>12.09</v>
          </cell>
          <cell r="L172">
            <v>11.63</v>
          </cell>
          <cell r="M172">
            <v>3.75</v>
          </cell>
          <cell r="N172">
            <v>0.47</v>
          </cell>
          <cell r="O172">
            <v>33.03</v>
          </cell>
          <cell r="P172">
            <v>0.38</v>
          </cell>
          <cell r="Q172">
            <v>1.01</v>
          </cell>
          <cell r="R172">
            <v>15.4</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leads"/>
      <sheetName val="lead statement"/>
      <sheetName val="data"/>
      <sheetName val="data existing_do not delete"/>
      <sheetName val="pipe line rates"/>
      <sheetName val="platform estimate"/>
      <sheetName val="bore well ori estimate"/>
      <sheetName val="pipe line sub estimate"/>
      <sheetName val="pipe line data"/>
      <sheetName val="pumpset estimate"/>
      <sheetName val="general abstract"/>
      <sheetName val="Sheet3"/>
      <sheetName val="bundqty"/>
      <sheetName val="ewst"/>
    </sheetNames>
    <sheetDataSet>
      <sheetData sheetId="0"/>
      <sheetData sheetId="1"/>
      <sheetData sheetId="2"/>
      <sheetData sheetId="3"/>
      <sheetData sheetId="4" refreshError="1">
        <row r="2">
          <cell r="J2">
            <v>28.5</v>
          </cell>
        </row>
        <row r="3">
          <cell r="J3">
            <v>30.5</v>
          </cell>
        </row>
        <row r="4">
          <cell r="J4">
            <v>31.5</v>
          </cell>
        </row>
        <row r="5">
          <cell r="J5">
            <v>36.5</v>
          </cell>
        </row>
        <row r="6">
          <cell r="J6">
            <v>38</v>
          </cell>
        </row>
        <row r="7">
          <cell r="J7">
            <v>49.5</v>
          </cell>
        </row>
        <row r="8">
          <cell r="J8">
            <v>66</v>
          </cell>
        </row>
        <row r="9">
          <cell r="J9">
            <v>342</v>
          </cell>
        </row>
      </sheetData>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leads"/>
      <sheetName val="data existing_do not delete"/>
      <sheetName val="maya"/>
      <sheetName val="v"/>
      <sheetName val="ewst"/>
      <sheetName val="m"/>
      <sheetName val="rates"/>
      <sheetName val="Data.F8.BTR"/>
      <sheetName val="Levels"/>
      <sheetName val="bundqty"/>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r"/>
      <sheetName val="segments-details"/>
      <sheetName val="int-Dia-hdpe"/>
      <sheetName val="int-Dia-pvc"/>
      <sheetName val="c-data"/>
      <sheetName val="GF Columns"/>
      <sheetName val="Road data"/>
      <sheetName val="ABS"/>
      <sheetName val="sectorwise"/>
      <sheetName val="Lead statement ss5"/>
      <sheetName val="RAFT"/>
      <sheetName val="PM&amp;GM"/>
      <sheetName val="AV-PVC"/>
      <sheetName val="DI gate-DI"/>
      <sheetName val="DIgate_PVC "/>
      <sheetName val="PVC"/>
      <sheetName val="AV-HDPE"/>
      <sheetName val="Di_gate-HDPE"/>
      <sheetName val="AV-DI"/>
      <sheetName val="DI"/>
      <sheetName val="scour-DI-CI"/>
      <sheetName val="scour-pvc-hdpe-psc-bwsc"/>
      <sheetName val="t_prsr"/>
      <sheetName val="id"/>
      <sheetName val="wh"/>
      <sheetName val="DATA_PRG"/>
      <sheetName val="Pop"/>
      <sheetName val="MTC-estimate"/>
      <sheetName val="Gen Abs"/>
      <sheetName val="other rates"/>
      <sheetName val="Rates SSR 2008-09"/>
      <sheetName val="stone"/>
      <sheetName val="Ghanapur to Suraram jn. det"/>
      <sheetName val="Bridge Data 2005-06"/>
      <sheetName val="cert"/>
      <sheetName val="m1"/>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banilad"/>
      <sheetName val="Mactan"/>
      <sheetName val="Mandaue"/>
      <sheetName val="Weightage-Sub Sht"/>
      <sheetName val="GBW"/>
      <sheetName val="Mp-team 1"/>
      <sheetName val="beam-reinft"/>
      <sheetName val="Drawing status"/>
      <sheetName val="Boq"/>
      <sheetName val="TBAL9697 -group wise  sdpl"/>
      <sheetName val="RMR"/>
      <sheetName val="PANEL ANNEXURE"/>
      <sheetName val="MRATES"/>
      <sheetName val="EDWise"/>
      <sheetName val="STAFFSCHED "/>
      <sheetName val="SSR 2014-15 Rates"/>
      <sheetName val="boredetails"/>
      <sheetName val="habs-list"/>
      <sheetName val="int-Dia"/>
      <sheetName val="nodes"/>
      <sheetName val="HYDcal"/>
      <sheetName val="Bitumen trunk"/>
      <sheetName val="Feeder"/>
      <sheetName val="R99 etc"/>
      <sheetName val="Trunk unpaved"/>
      <sheetName val="abs road"/>
      <sheetName val="Det. Secty bld"/>
      <sheetName val="C.R G.F"/>
      <sheetName val="QTY"/>
      <sheetName val="SUMP1420KL@HW"/>
      <sheetName val="DATA-BASE"/>
      <sheetName val="DATA-ABSTRACT"/>
      <sheetName val="Sheet9"/>
      <sheetName val="R_Det"/>
      <sheetName val="Road Detail Est."/>
      <sheetName val="11.Habitations"/>
      <sheetName val="data_existing_do_not_delete"/>
      <sheetName val="GF_Columns"/>
      <sheetName val="coverpage"/>
      <sheetName val="GF SB Ok "/>
      <sheetName val="Detailed Estimate"/>
      <sheetName val="Cover"/>
      <sheetName val="mlead"/>
      <sheetName val="pvc-pipe-rates"/>
      <sheetName val="Main sheet"/>
      <sheetName val="OverviewBarmer"/>
      <sheetName val="AC"/>
      <sheetName val="AV-BWSC&amp;MS"/>
      <sheetName val="AV_AC"/>
      <sheetName val="di_Gate_AC"/>
      <sheetName val="Digate-BWSCP-MS"/>
      <sheetName val="DI_gate_di"/>
      <sheetName val="HDPE"/>
      <sheetName val="C.D.Abs.Est."/>
      <sheetName val="lead-st"/>
      <sheetName val="rdamdata"/>
      <sheetName val="OH"/>
      <sheetName val="Basic Rates"/>
      <sheetName val="BWSCPlt"/>
      <sheetName val="CI"/>
      <sheetName val="G.R.P"/>
      <sheetName val="PSC REVISED"/>
      <sheetName val="concrete"/>
      <sheetName val="MRATES07-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3">
          <cell r="D3">
            <v>156</v>
          </cell>
        </row>
        <row r="15">
          <cell r="D15">
            <v>137</v>
          </cell>
        </row>
        <row r="18">
          <cell r="D18">
            <v>137</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Lead"/>
      <sheetName val="Labour"/>
      <sheetName val="Material"/>
      <sheetName val="Plant &amp;  Machinery"/>
      <sheetName val="SALIENT"/>
      <sheetName val="Data"/>
      <sheetName val="data existing_do not delete"/>
      <sheetName val="bundqty"/>
      <sheetName val="m"/>
      <sheetName val="Levels"/>
      <sheetName val="leads"/>
      <sheetName val="coverpage"/>
      <sheetName val="Road data"/>
      <sheetName val="MRATES"/>
      <sheetName val="Abs PMRL"/>
      <sheetName val="ABS"/>
      <sheetName val="ewst"/>
      <sheetName val="maya"/>
      <sheetName val="other rates"/>
      <sheetName val="concrete"/>
      <sheetName val="Summary"/>
      <sheetName val="Data.F8.BTR"/>
      <sheetName val="DATA_PRG"/>
      <sheetName val="Hire"/>
      <sheetName val="final abstract"/>
      <sheetName val="RMR"/>
      <sheetName val="cert"/>
      <sheetName val="Lead statement ss5"/>
      <sheetName val="C-data"/>
      <sheetName val="Detailed Estimate"/>
      <sheetName val="HDPE"/>
      <sheetName val="DI"/>
      <sheetName val="pvc"/>
      <sheetName val="GF Columns"/>
      <sheetName val="DISCOUNT"/>
      <sheetName val="Global factors"/>
      <sheetName val="Weightage-Sub Sht"/>
      <sheetName val="OH"/>
      <sheetName val="Basic Rates"/>
      <sheetName val="beam-reinft"/>
      <sheetName val="sectorwise"/>
      <sheetName val="Sheet1"/>
      <sheetName val="rdamdata"/>
      <sheetName val="detls"/>
      <sheetName val="m1"/>
      <sheetName val="MASTER"/>
      <sheetName val="Data o"/>
      <sheetName val="sup dat"/>
      <sheetName val="Data well"/>
      <sheetName val="BOQ Distribution"/>
      <sheetName val="DATA-BASE"/>
      <sheetName val="DATA-ABSTRACT"/>
      <sheetName val="int-Dia"/>
      <sheetName val="habs-list"/>
      <sheetName val="nodes"/>
      <sheetName val="SUMP1420KL@HW"/>
      <sheetName val="Cover"/>
      <sheetName val="(Road-Project)"/>
      <sheetName val="Nspt-smp-final-ORIGINAL"/>
      <sheetName val="Sheet3"/>
      <sheetName val="Sheet1 (2)"/>
      <sheetName val="PVC_dia"/>
      <sheetName val="Usage"/>
      <sheetName val="Common "/>
      <sheetName val="General"/>
      <sheetName val="segments-details"/>
      <sheetName val="Feeder"/>
      <sheetName val="R99 etc"/>
    </sheetNames>
    <sheetDataSet>
      <sheetData sheetId="0" refreshError="1"/>
      <sheetData sheetId="1" refreshError="1"/>
      <sheetData sheetId="2" refreshError="1"/>
      <sheetData sheetId="3" refreshError="1"/>
      <sheetData sheetId="4" refreshError="1">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PumpHouse1.50X1.20"/>
      <sheetName val="PumpHouse1.05X0.75"/>
      <sheetName val="Sheet1"/>
      <sheetName val="maya"/>
      <sheetName val="PumpHouse 0.90X0.90"/>
      <sheetName val="CR"/>
      <sheetName val="PumpHouse1.20X0.90"/>
      <sheetName val="Lead"/>
      <sheetName val="Material"/>
      <sheetName val="r"/>
      <sheetName val="Labour"/>
      <sheetName val="Plant &amp;  Machinery"/>
    </sheetNames>
    <sheetDataSet>
      <sheetData sheetId="0"/>
      <sheetData sheetId="1"/>
      <sheetData sheetId="2"/>
      <sheetData sheetId="3"/>
      <sheetData sheetId="4" refreshError="1">
        <row r="71">
          <cell r="A71" t="str">
            <v>Description</v>
          </cell>
        </row>
        <row r="72">
          <cell r="A72" t="str">
            <v>C.C (1:6:10 ) Mix for Foundation Concrete to ISOLATED works using 40mm H.B.Q metal including cost &amp; conveyance of materials and labour charges seigniorage charges etc complete .</v>
          </cell>
        </row>
        <row r="73">
          <cell r="A73">
            <v>0</v>
          </cell>
        </row>
        <row r="74">
          <cell r="A74" t="str">
            <v>C.C (1:4:8 ) Mix for Foundation Concrete to ISOLATED works using 40mm H.B.G metal including cost &amp; conveyance of materials and labour charges seigniorage charges etc complete .</v>
          </cell>
        </row>
        <row r="75">
          <cell r="A75">
            <v>0</v>
          </cell>
        </row>
        <row r="76">
          <cell r="A76" t="str">
            <v xml:space="preserve">Country brick Masonary in CM(1:6)Mix for foundation &amp; basement to VALVE CHAMBERS including  cost &amp; conveyance of all materials labour charges,seigniorage chargec,curing etc complete. </v>
          </cell>
        </row>
        <row r="77">
          <cell r="A77">
            <v>0</v>
          </cell>
        </row>
        <row r="78">
          <cell r="A78" t="str">
            <v>Country brick Masonary in CM(1:6)Mix for Superstructure to VALVE CHABERS including  cost &amp; conveyance of all materials labour charges,seigniorage chargec,curing etc complete .</v>
          </cell>
        </row>
        <row r="79">
          <cell r="A79">
            <v>0</v>
          </cell>
        </row>
        <row r="80">
          <cell r="A80">
            <v>0</v>
          </cell>
        </row>
        <row r="81">
          <cell r="A81">
            <v>0</v>
          </cell>
        </row>
        <row r="82">
          <cell r="A82" t="str">
            <v>R.C.C.(1:2:4) mix for Side walls to VALVE CHAMBERS using 20mm HBG chips with necessary Qty of steel per 1 cum of concrete including C &amp; C of all materials and labour charges seig charges, centering , curing etc complete but excluding cost of steel and fab</v>
          </cell>
        </row>
        <row r="83">
          <cell r="A83">
            <v>0</v>
          </cell>
        </row>
        <row r="84">
          <cell r="A84" t="str">
            <v>R.C.C.(1:2:4) mix for Cover slab to VALVE CHAMBERS using 20mm HBG chips with necessary Qty of steel per 1 cum of concrete including C &amp; C of all materials and labour charges seig charges, centering , curing etc complete but excluding cost of steel and fab</v>
          </cell>
        </row>
        <row r="85">
          <cell r="A85">
            <v>0</v>
          </cell>
        </row>
        <row r="86">
          <cell r="A86" t="str">
            <v>R.C.C.(1:2:4) mix for Bottom slab to VALVE CHAMBERS using 20mm HBG chips with necessary Qty of steel per 1 cum of concrete including C &amp; C of all materials and labour charges seig charges, centering , curing etc complete but excluding cost of steel and fa</v>
          </cell>
        </row>
        <row r="87">
          <cell r="A87" t="str">
            <v>C.C (1:3:6) Mix  using 40mm  H.B.G metal including cost &amp; conveyance of all materials and labour charges seigniorage charges etc complete.</v>
          </cell>
        </row>
        <row r="88">
          <cell r="A88">
            <v>0</v>
          </cell>
        </row>
        <row r="89">
          <cell r="A89" t="str">
            <v xml:space="preserve">C.C (1:3:6) Mix using 20mm  H.B.G metal including cost &amp; conveyance of all materials and labour charges seigniorage charges etc complete.  </v>
          </cell>
        </row>
        <row r="90">
          <cell r="A90">
            <v>0</v>
          </cell>
        </row>
        <row r="91">
          <cell r="A91">
            <v>0</v>
          </cell>
        </row>
        <row r="92">
          <cell r="A92">
            <v>0</v>
          </cell>
        </row>
        <row r="93">
          <cell r="A93">
            <v>0</v>
          </cell>
        </row>
        <row r="94">
          <cell r="A94">
            <v>0</v>
          </cell>
        </row>
        <row r="95">
          <cell r="A95">
            <v>0</v>
          </cell>
        </row>
        <row r="96">
          <cell r="A96" t="str">
            <v xml:space="preserve">Sanding filling in foundation and basement for ISOLATED works including cost &amp; conveyance of all materials and labour charges seig charges , wtering and tamping etc, complete  </v>
          </cell>
        </row>
        <row r="97">
          <cell r="A97">
            <v>0</v>
          </cell>
        </row>
        <row r="98">
          <cell r="A98">
            <v>0</v>
          </cell>
        </row>
      </sheetData>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wise"/>
      <sheetName val="Plant &amp;  Machinery"/>
      <sheetName val="enc1"/>
      <sheetName val="enc2"/>
      <sheetName val="enc3"/>
      <sheetName val="enc4"/>
      <sheetName val="enc5"/>
      <sheetName val="enc234"/>
      <sheetName val="ABSTITLE"/>
      <sheetName val="abs312 (3)"/>
      <sheetName val="ridf4 ALL23.3.99"/>
      <sheetName val="TIT_3 (2)"/>
      <sheetName val="sectorwise type2"/>
      <sheetName val="99-2000 "/>
      <sheetName val="98-99"/>
      <sheetName val="97-98"/>
      <sheetName val="Abstractab"/>
      <sheetName val="Abstract"/>
      <sheetName val="encnewgovt"/>
      <sheetName val="ridf2enc"/>
      <sheetName val="ridf3enc"/>
      <sheetName val="ridf4enc"/>
      <sheetName val="LINKED23"/>
      <sheetName val="comprptsENC"/>
      <sheetName val="FINENC"/>
      <sheetName val="T&amp;A_Phy"/>
      <sheetName val="T&amp;A_Fin"/>
      <sheetName val="TIT_abs"/>
      <sheetName val="Sheet3"/>
      <sheetName val="TELE"/>
      <sheetName val="TIT_4"/>
      <sheetName val="abs312 (2)"/>
      <sheetName val="leads"/>
      <sheetName val="Labour"/>
      <sheetName val="Material"/>
      <sheetName val="maya"/>
      <sheetName val="Sheet1"/>
      <sheetName val="Work_sheet"/>
      <sheetName val="Data"/>
      <sheetName val="r"/>
      <sheetName val="Dormitory"/>
      <sheetName val="Nspt-smp-final-ORIGINAL"/>
      <sheetName val="Lead"/>
      <sheetName val="m"/>
      <sheetName val="hdpe weights"/>
      <sheetName val="PVC weights"/>
      <sheetName val="ewst"/>
      <sheetName val="BOQ"/>
      <sheetName val="Gen.Abstr"/>
      <sheetName val="detls"/>
      <sheetName val="General"/>
      <sheetName val="habs-list"/>
      <sheetName val="int-Dia"/>
      <sheetName val="nodes"/>
      <sheetName val="Bitumen trunk"/>
      <sheetName val="Feeder"/>
      <sheetName val="R99 etc"/>
      <sheetName val="Trunk unpaved"/>
      <sheetName val="MRATES"/>
      <sheetName val="data existing_do not delete"/>
      <sheetName val="PROG_DATA"/>
      <sheetName val="beam-reinft"/>
      <sheetName val="v"/>
      <sheetName val="0000000000000"/>
    </sheetNames>
    <sheetDataSet>
      <sheetData sheetId="0" refreshError="1">
        <row r="1">
          <cell r="A1" t="str">
            <v>District</v>
          </cell>
          <cell r="B1" t="str">
            <v>Alloc</v>
          </cell>
          <cell r="C1" t="str">
            <v>expmar99</v>
          </cell>
          <cell r="D1" t="str">
            <v>relmar99</v>
          </cell>
          <cell r="E1" t="str">
            <v>obmar99</v>
          </cell>
          <cell r="F1" t="str">
            <v>Rel</v>
          </cell>
          <cell r="G1" t="str">
            <v>acpExp</v>
          </cell>
          <cell r="H1" t="str">
            <v>Exp1</v>
          </cell>
          <cell r="I1" t="str">
            <v>Expfinal</v>
          </cell>
          <cell r="J1" t="str">
            <v>Bal</v>
          </cell>
          <cell r="K1" t="str">
            <v>totwrks</v>
          </cell>
          <cell r="L1" t="str">
            <v>comp3/99</v>
          </cell>
          <cell r="M1" t="str">
            <v>Works</v>
          </cell>
          <cell r="N1" t="str">
            <v>totest</v>
          </cell>
          <cell r="O1" t="str">
            <v>Bal Est</v>
          </cell>
          <cell r="P1" t="str">
            <v>totcomp</v>
          </cell>
          <cell r="Q1" t="str">
            <v>Comp</v>
          </cell>
          <cell r="R1" t="str">
            <v>Bal</v>
          </cell>
        </row>
        <row r="2">
          <cell r="A2" t="str">
            <v>Srikakulam</v>
          </cell>
          <cell r="B2">
            <v>6.3399564873875507</v>
          </cell>
          <cell r="C2">
            <v>3.3949000000000003</v>
          </cell>
          <cell r="D2">
            <v>3.8</v>
          </cell>
          <cell r="E2">
            <v>0.40509999999999957</v>
          </cell>
          <cell r="F2">
            <v>1.65</v>
          </cell>
          <cell r="G2">
            <v>1.4691000000000001</v>
          </cell>
          <cell r="H2">
            <v>1.0640000000000005</v>
          </cell>
          <cell r="I2">
            <v>1.0640000000000005</v>
          </cell>
          <cell r="J2">
            <v>0.58599999999999941</v>
          </cell>
          <cell r="K2">
            <v>24</v>
          </cell>
          <cell r="L2">
            <v>5</v>
          </cell>
          <cell r="M2">
            <v>19</v>
          </cell>
          <cell r="N2">
            <v>13.037000000000001</v>
          </cell>
          <cell r="O2">
            <v>9.642100000000001</v>
          </cell>
          <cell r="P2">
            <v>7</v>
          </cell>
          <cell r="Q2">
            <v>2</v>
          </cell>
          <cell r="R2">
            <v>17</v>
          </cell>
        </row>
        <row r="3">
          <cell r="A3" t="str">
            <v>Vizianagaram</v>
          </cell>
          <cell r="B3">
            <v>6.5264973504227655</v>
          </cell>
          <cell r="C3">
            <v>2.7987000000000002</v>
          </cell>
          <cell r="D3">
            <v>3.35</v>
          </cell>
          <cell r="E3">
            <v>0.5512999999999999</v>
          </cell>
          <cell r="F3">
            <v>1.25</v>
          </cell>
          <cell r="G3">
            <v>1.4843999999999999</v>
          </cell>
          <cell r="H3">
            <v>0.93310000000000004</v>
          </cell>
          <cell r="I3">
            <v>0.93310000000000004</v>
          </cell>
          <cell r="J3">
            <v>0.31689999999999996</v>
          </cell>
          <cell r="K3">
            <v>23</v>
          </cell>
          <cell r="L3">
            <v>2</v>
          </cell>
          <cell r="M3">
            <v>21</v>
          </cell>
          <cell r="N3">
            <v>12.724500000000001</v>
          </cell>
          <cell r="O3">
            <v>9.9258000000000006</v>
          </cell>
          <cell r="P3">
            <v>5</v>
          </cell>
          <cell r="Q3">
            <v>3</v>
          </cell>
          <cell r="R3">
            <v>18</v>
          </cell>
        </row>
        <row r="4">
          <cell r="A4" t="str">
            <v>Visakhapatnam</v>
          </cell>
          <cell r="B4">
            <v>5.2308372495736588</v>
          </cell>
          <cell r="C4">
            <v>4.8526999999999996</v>
          </cell>
          <cell r="D4">
            <v>4.3</v>
          </cell>
          <cell r="E4">
            <v>-0.55269999999999975</v>
          </cell>
          <cell r="F4">
            <v>1.9</v>
          </cell>
          <cell r="G4">
            <v>1.6009</v>
          </cell>
          <cell r="H4">
            <v>2.1536</v>
          </cell>
          <cell r="I4">
            <v>2.1536</v>
          </cell>
          <cell r="J4">
            <v>-0.25360000000000005</v>
          </cell>
          <cell r="K4">
            <v>17</v>
          </cell>
          <cell r="L4">
            <v>0</v>
          </cell>
          <cell r="M4">
            <v>17</v>
          </cell>
          <cell r="N4">
            <v>12.808</v>
          </cell>
          <cell r="O4">
            <v>7.9553000000000003</v>
          </cell>
          <cell r="P4">
            <v>3</v>
          </cell>
          <cell r="Q4">
            <v>3</v>
          </cell>
          <cell r="R4">
            <v>14</v>
          </cell>
        </row>
        <row r="5">
          <cell r="A5" t="str">
            <v>East Godavari</v>
          </cell>
          <cell r="B5">
            <v>4.4450248230196028</v>
          </cell>
          <cell r="C5">
            <v>3.9397999999999995</v>
          </cell>
          <cell r="D5">
            <v>4.2699999999999996</v>
          </cell>
          <cell r="E5">
            <v>0.33020000000000005</v>
          </cell>
          <cell r="F5">
            <v>0.15</v>
          </cell>
          <cell r="G5">
            <v>0.37359999999999999</v>
          </cell>
          <cell r="H5">
            <v>4.3399999999999939E-2</v>
          </cell>
          <cell r="I5">
            <v>4.3399999999999939E-2</v>
          </cell>
          <cell r="J5">
            <v>0.10660000000000006</v>
          </cell>
          <cell r="K5">
            <v>31</v>
          </cell>
          <cell r="L5">
            <v>16</v>
          </cell>
          <cell r="M5">
            <v>15</v>
          </cell>
          <cell r="N5">
            <v>10.7</v>
          </cell>
          <cell r="O5">
            <v>6.7601999999999993</v>
          </cell>
          <cell r="P5">
            <v>16</v>
          </cell>
          <cell r="Q5">
            <v>0</v>
          </cell>
          <cell r="R5">
            <v>15</v>
          </cell>
        </row>
        <row r="6">
          <cell r="A6" t="str">
            <v>West Godavari</v>
          </cell>
          <cell r="B6">
            <v>6.5109139226683252</v>
          </cell>
          <cell r="C6">
            <v>7.9578999999999995</v>
          </cell>
          <cell r="D6">
            <v>8.6300000000000008</v>
          </cell>
          <cell r="E6">
            <v>0.67210000000000125</v>
          </cell>
          <cell r="F6">
            <v>0.45</v>
          </cell>
          <cell r="G6">
            <v>1.3902000000000001</v>
          </cell>
          <cell r="H6">
            <v>0.71809999999999885</v>
          </cell>
          <cell r="I6">
            <v>0.71809999999999885</v>
          </cell>
          <cell r="J6">
            <v>-0.26809999999999884</v>
          </cell>
          <cell r="K6">
            <v>40</v>
          </cell>
          <cell r="L6">
            <v>21</v>
          </cell>
          <cell r="M6">
            <v>19</v>
          </cell>
          <cell r="N6">
            <v>17.86</v>
          </cell>
          <cell r="O6">
            <v>9.9021000000000008</v>
          </cell>
          <cell r="P6">
            <v>23</v>
          </cell>
          <cell r="Q6">
            <v>2</v>
          </cell>
          <cell r="R6">
            <v>17</v>
          </cell>
        </row>
        <row r="7">
          <cell r="A7" t="str">
            <v>Krishna</v>
          </cell>
          <cell r="B7">
            <v>6.0240139964167332</v>
          </cell>
          <cell r="C7">
            <v>5.8304000000000009</v>
          </cell>
          <cell r="D7">
            <v>6.61</v>
          </cell>
          <cell r="E7">
            <v>0.7795999999999994</v>
          </cell>
          <cell r="F7">
            <v>0.5</v>
          </cell>
          <cell r="G7">
            <v>1.2702</v>
          </cell>
          <cell r="H7">
            <v>0.49060000000000059</v>
          </cell>
          <cell r="I7">
            <v>0.49060000000000059</v>
          </cell>
          <cell r="J7">
            <v>9.3999999999994088E-3</v>
          </cell>
          <cell r="K7">
            <v>29</v>
          </cell>
          <cell r="L7">
            <v>12</v>
          </cell>
          <cell r="M7">
            <v>17</v>
          </cell>
          <cell r="N7">
            <v>14.992000000000001</v>
          </cell>
          <cell r="O7">
            <v>9.1616</v>
          </cell>
          <cell r="P7">
            <v>13</v>
          </cell>
          <cell r="Q7">
            <v>1</v>
          </cell>
          <cell r="R7">
            <v>16</v>
          </cell>
        </row>
        <row r="8">
          <cell r="A8" t="str">
            <v>Guntur</v>
          </cell>
          <cell r="B8">
            <v>11.884106113543091</v>
          </cell>
          <cell r="C8">
            <v>7.6001000000000003</v>
          </cell>
          <cell r="D8">
            <v>6.85</v>
          </cell>
          <cell r="E8">
            <v>-0.75010000000000066</v>
          </cell>
          <cell r="F8">
            <v>2.15</v>
          </cell>
          <cell r="G8">
            <v>2.9051999999999998</v>
          </cell>
          <cell r="H8">
            <v>3.6553000000000004</v>
          </cell>
          <cell r="I8">
            <v>3.6553000000000004</v>
          </cell>
          <cell r="J8">
            <v>-1.5053000000000005</v>
          </cell>
          <cell r="K8">
            <v>50</v>
          </cell>
          <cell r="L8">
            <v>11</v>
          </cell>
          <cell r="M8">
            <v>39</v>
          </cell>
          <cell r="N8">
            <v>25.673999999999999</v>
          </cell>
          <cell r="O8">
            <v>18.073899999999998</v>
          </cell>
          <cell r="P8">
            <v>14</v>
          </cell>
          <cell r="Q8">
            <v>3</v>
          </cell>
          <cell r="R8">
            <v>36</v>
          </cell>
        </row>
        <row r="9">
          <cell r="A9" t="str">
            <v>Prakasam</v>
          </cell>
          <cell r="B9">
            <v>6.4859278359734427</v>
          </cell>
          <cell r="C9">
            <v>4.9009</v>
          </cell>
          <cell r="D9">
            <v>6.1</v>
          </cell>
          <cell r="E9">
            <v>1.1990999999999996</v>
          </cell>
          <cell r="F9">
            <v>0.65</v>
          </cell>
          <cell r="G9">
            <v>1.5345</v>
          </cell>
          <cell r="H9">
            <v>0.33540000000000036</v>
          </cell>
          <cell r="I9">
            <v>0.33540000000000036</v>
          </cell>
          <cell r="J9">
            <v>0.31459999999999966</v>
          </cell>
          <cell r="K9">
            <v>25</v>
          </cell>
          <cell r="L9">
            <v>10</v>
          </cell>
          <cell r="M9">
            <v>15</v>
          </cell>
          <cell r="N9">
            <v>14.765000000000001</v>
          </cell>
          <cell r="O9">
            <v>9.8641000000000005</v>
          </cell>
          <cell r="P9">
            <v>12</v>
          </cell>
          <cell r="Q9">
            <v>2</v>
          </cell>
          <cell r="R9">
            <v>13</v>
          </cell>
        </row>
        <row r="10">
          <cell r="A10" t="str">
            <v>Nellore</v>
          </cell>
          <cell r="B10">
            <v>3.9844260406573611</v>
          </cell>
          <cell r="C10">
            <v>6.7767999999999997</v>
          </cell>
          <cell r="D10">
            <v>7.43</v>
          </cell>
          <cell r="E10">
            <v>0.6532</v>
          </cell>
          <cell r="F10">
            <v>0.65</v>
          </cell>
          <cell r="G10">
            <v>1.0651999999999999</v>
          </cell>
          <cell r="H10">
            <v>0.41199999999999992</v>
          </cell>
          <cell r="I10">
            <v>0.41199999999999992</v>
          </cell>
          <cell r="J10">
            <v>0.2380000000000001</v>
          </cell>
          <cell r="K10">
            <v>33</v>
          </cell>
          <cell r="L10">
            <v>17</v>
          </cell>
          <cell r="M10">
            <v>16</v>
          </cell>
          <cell r="N10">
            <v>12.836500000000001</v>
          </cell>
          <cell r="O10">
            <v>6.0597000000000012</v>
          </cell>
          <cell r="P10">
            <v>20</v>
          </cell>
          <cell r="Q10">
            <v>3</v>
          </cell>
          <cell r="R10">
            <v>13</v>
          </cell>
        </row>
        <row r="11">
          <cell r="A11" t="str">
            <v>Chittoor</v>
          </cell>
          <cell r="B11">
            <v>7.3833228654780658</v>
          </cell>
          <cell r="C11">
            <v>3.9831000000000008</v>
          </cell>
          <cell r="D11">
            <v>5.6</v>
          </cell>
          <cell r="E11">
            <v>1.6168999999999989</v>
          </cell>
          <cell r="F11">
            <v>0.1</v>
          </cell>
          <cell r="G11">
            <v>0.81599999999999995</v>
          </cell>
          <cell r="H11">
            <v>-0.80089999999999895</v>
          </cell>
          <cell r="I11">
            <v>0.4</v>
          </cell>
          <cell r="J11">
            <v>-0.30000000000000004</v>
          </cell>
          <cell r="K11">
            <v>34</v>
          </cell>
          <cell r="L11">
            <v>10</v>
          </cell>
          <cell r="M11">
            <v>24</v>
          </cell>
          <cell r="N11">
            <v>15.212</v>
          </cell>
          <cell r="O11">
            <v>11.228899999999999</v>
          </cell>
          <cell r="P11">
            <v>12</v>
          </cell>
          <cell r="Q11">
            <v>2</v>
          </cell>
          <cell r="R11">
            <v>22</v>
          </cell>
        </row>
        <row r="12">
          <cell r="A12" t="str">
            <v>Cuddapah</v>
          </cell>
          <cell r="B12">
            <v>5.2888970247093976</v>
          </cell>
          <cell r="C12">
            <v>4.974400000000001</v>
          </cell>
          <cell r="D12">
            <v>5.8</v>
          </cell>
          <cell r="E12">
            <v>0.82559999999999878</v>
          </cell>
          <cell r="F12">
            <v>0.2</v>
          </cell>
          <cell r="G12">
            <v>0.43450000000000005</v>
          </cell>
          <cell r="H12">
            <v>-0.39109999999999873</v>
          </cell>
          <cell r="I12">
            <v>0.2</v>
          </cell>
          <cell r="J12">
            <v>0</v>
          </cell>
          <cell r="K12">
            <v>32</v>
          </cell>
          <cell r="L12">
            <v>11</v>
          </cell>
          <cell r="M12">
            <v>21</v>
          </cell>
          <cell r="N12">
            <v>13.017999999999999</v>
          </cell>
          <cell r="O12">
            <v>8.0435999999999979</v>
          </cell>
          <cell r="P12">
            <v>14</v>
          </cell>
          <cell r="Q12">
            <v>3</v>
          </cell>
          <cell r="R12">
            <v>18</v>
          </cell>
        </row>
        <row r="13">
          <cell r="A13" t="str">
            <v>Anantapur</v>
          </cell>
          <cell r="B13">
            <v>8.4452973028702978</v>
          </cell>
          <cell r="C13">
            <v>3.1979999999999995</v>
          </cell>
          <cell r="D13">
            <v>4</v>
          </cell>
          <cell r="E13">
            <v>0.80200000000000049</v>
          </cell>
          <cell r="F13">
            <v>0.5</v>
          </cell>
          <cell r="G13">
            <v>1.3625999999999998</v>
          </cell>
          <cell r="H13">
            <v>0.56059999999999932</v>
          </cell>
          <cell r="I13">
            <v>0.56059999999999932</v>
          </cell>
          <cell r="J13">
            <v>-6.0599999999999321E-2</v>
          </cell>
          <cell r="K13">
            <v>29</v>
          </cell>
          <cell r="L13">
            <v>3</v>
          </cell>
          <cell r="M13">
            <v>26</v>
          </cell>
          <cell r="N13">
            <v>16.042000000000002</v>
          </cell>
          <cell r="O13">
            <v>12.844000000000001</v>
          </cell>
          <cell r="P13">
            <v>6</v>
          </cell>
          <cell r="Q13">
            <v>3</v>
          </cell>
          <cell r="R13">
            <v>23</v>
          </cell>
        </row>
        <row r="14">
          <cell r="A14" t="str">
            <v>Kurnool</v>
          </cell>
          <cell r="B14">
            <v>7.0542955554222964</v>
          </cell>
          <cell r="C14">
            <v>6.0845000000000002</v>
          </cell>
          <cell r="D14">
            <v>7.95</v>
          </cell>
          <cell r="E14">
            <v>1.8654999999999999</v>
          </cell>
          <cell r="F14">
            <v>0</v>
          </cell>
          <cell r="G14">
            <v>2.1309</v>
          </cell>
          <cell r="H14">
            <v>0.26540000000000008</v>
          </cell>
          <cell r="I14">
            <v>0.26540000000000008</v>
          </cell>
          <cell r="J14">
            <v>-0.26540000000000008</v>
          </cell>
          <cell r="K14">
            <v>45</v>
          </cell>
          <cell r="L14">
            <v>21</v>
          </cell>
          <cell r="M14">
            <v>24</v>
          </cell>
          <cell r="N14">
            <v>16.812999999999999</v>
          </cell>
          <cell r="O14">
            <v>10.728499999999999</v>
          </cell>
          <cell r="P14">
            <v>24</v>
          </cell>
          <cell r="Q14">
            <v>3</v>
          </cell>
          <cell r="R14">
            <v>21</v>
          </cell>
        </row>
        <row r="15">
          <cell r="A15" t="str">
            <v>Mahabubnagar</v>
          </cell>
          <cell r="B15">
            <v>7.5731513714994483</v>
          </cell>
          <cell r="C15">
            <v>5.5608999999999993</v>
          </cell>
          <cell r="D15">
            <v>6.83</v>
          </cell>
          <cell r="E15">
            <v>1.2691000000000008</v>
          </cell>
          <cell r="F15">
            <v>0.45</v>
          </cell>
          <cell r="G15">
            <v>1.7105000000000001</v>
          </cell>
          <cell r="H15">
            <v>0.44139999999999935</v>
          </cell>
          <cell r="I15">
            <v>0.44139999999999935</v>
          </cell>
          <cell r="J15">
            <v>8.6000000000006627E-3</v>
          </cell>
          <cell r="K15">
            <v>35</v>
          </cell>
          <cell r="L15">
            <v>9</v>
          </cell>
          <cell r="M15">
            <v>26</v>
          </cell>
          <cell r="N15">
            <v>17.078499999999998</v>
          </cell>
          <cell r="O15">
            <v>11.517599999999998</v>
          </cell>
          <cell r="P15">
            <v>15</v>
          </cell>
          <cell r="Q15">
            <v>6</v>
          </cell>
          <cell r="R15">
            <v>20</v>
          </cell>
        </row>
        <row r="16">
          <cell r="A16" t="str">
            <v>Ranga Reddy</v>
          </cell>
          <cell r="B16">
            <v>4.9360014265740455</v>
          </cell>
          <cell r="C16">
            <v>1.9265999999999999</v>
          </cell>
          <cell r="D16">
            <v>2.6150000000000002</v>
          </cell>
          <cell r="E16">
            <v>0.68840000000000034</v>
          </cell>
          <cell r="F16">
            <v>1.2</v>
          </cell>
          <cell r="G16">
            <v>0.75719999999999998</v>
          </cell>
          <cell r="H16">
            <v>6.8799999999999639E-2</v>
          </cell>
          <cell r="I16">
            <v>6.8799999999999639E-2</v>
          </cell>
          <cell r="J16">
            <v>1.1312000000000002</v>
          </cell>
          <cell r="K16">
            <v>16</v>
          </cell>
          <cell r="L16">
            <v>2</v>
          </cell>
          <cell r="M16">
            <v>14</v>
          </cell>
          <cell r="N16">
            <v>9.4335000000000004</v>
          </cell>
          <cell r="O16">
            <v>7.5069000000000008</v>
          </cell>
          <cell r="P16">
            <v>4</v>
          </cell>
          <cell r="Q16">
            <v>2</v>
          </cell>
          <cell r="R16">
            <v>12</v>
          </cell>
        </row>
        <row r="17">
          <cell r="A17" t="str">
            <v>Nalgonda</v>
          </cell>
          <cell r="B17">
            <v>5.8986232929242561</v>
          </cell>
          <cell r="C17">
            <v>4.3959000000000001</v>
          </cell>
          <cell r="D17">
            <v>5.25</v>
          </cell>
          <cell r="E17">
            <v>0.85409999999999986</v>
          </cell>
          <cell r="F17">
            <v>1.25</v>
          </cell>
          <cell r="G17">
            <v>1.5286999999999999</v>
          </cell>
          <cell r="H17">
            <v>0.67460000000000009</v>
          </cell>
          <cell r="I17">
            <v>0.67460000000000009</v>
          </cell>
          <cell r="J17">
            <v>0.57539999999999991</v>
          </cell>
          <cell r="K17">
            <v>19</v>
          </cell>
          <cell r="L17">
            <v>4</v>
          </cell>
          <cell r="M17">
            <v>15</v>
          </cell>
          <cell r="N17">
            <v>13.366800000000001</v>
          </cell>
          <cell r="O17">
            <v>8.9709000000000003</v>
          </cell>
          <cell r="P17">
            <v>6</v>
          </cell>
          <cell r="Q17">
            <v>2</v>
          </cell>
          <cell r="R17">
            <v>13</v>
          </cell>
        </row>
        <row r="18">
          <cell r="A18" t="str">
            <v>Medak</v>
          </cell>
          <cell r="B18">
            <v>5.0158253982782224</v>
          </cell>
          <cell r="C18">
            <v>3.2407000000000004</v>
          </cell>
          <cell r="D18">
            <v>3.48</v>
          </cell>
          <cell r="E18">
            <v>0.23929999999999962</v>
          </cell>
          <cell r="F18">
            <v>0.7</v>
          </cell>
          <cell r="G18">
            <v>0.49380000000000002</v>
          </cell>
          <cell r="H18">
            <v>0.25450000000000039</v>
          </cell>
          <cell r="I18">
            <v>0.25450000000000039</v>
          </cell>
          <cell r="J18">
            <v>0.44549999999999956</v>
          </cell>
          <cell r="K18">
            <v>25</v>
          </cell>
          <cell r="L18">
            <v>11</v>
          </cell>
          <cell r="M18">
            <v>14</v>
          </cell>
          <cell r="N18">
            <v>10.869000000000002</v>
          </cell>
          <cell r="O18">
            <v>7.6283000000000012</v>
          </cell>
          <cell r="P18">
            <v>12</v>
          </cell>
          <cell r="Q18">
            <v>1</v>
          </cell>
          <cell r="R18">
            <v>13</v>
          </cell>
        </row>
        <row r="19">
          <cell r="A19" t="str">
            <v>Nizamabad</v>
          </cell>
          <cell r="B19">
            <v>5.1235943353648343</v>
          </cell>
          <cell r="C19">
            <v>5.4557999999999991</v>
          </cell>
          <cell r="D19">
            <v>5.2</v>
          </cell>
          <cell r="E19">
            <v>-0.25579999999999892</v>
          </cell>
          <cell r="F19">
            <v>2.15</v>
          </cell>
          <cell r="G19">
            <v>2.5670999999999999</v>
          </cell>
          <cell r="H19">
            <v>2.8228999999999989</v>
          </cell>
          <cell r="I19">
            <v>2.8228999999999989</v>
          </cell>
          <cell r="J19">
            <v>-0.67289999999999894</v>
          </cell>
          <cell r="K19">
            <v>23</v>
          </cell>
          <cell r="L19">
            <v>8</v>
          </cell>
          <cell r="M19">
            <v>15</v>
          </cell>
          <cell r="N19">
            <v>13.247999999999999</v>
          </cell>
          <cell r="O19">
            <v>7.7922000000000002</v>
          </cell>
          <cell r="P19">
            <v>11</v>
          </cell>
          <cell r="Q19">
            <v>3</v>
          </cell>
          <cell r="R19">
            <v>12</v>
          </cell>
        </row>
        <row r="20">
          <cell r="A20" t="str">
            <v>Warangal</v>
          </cell>
          <cell r="B20">
            <v>2.5385206553403421</v>
          </cell>
          <cell r="C20">
            <v>5.0892999999999997</v>
          </cell>
          <cell r="D20">
            <v>4.6349999999999998</v>
          </cell>
          <cell r="E20">
            <v>-0.45429999999999993</v>
          </cell>
          <cell r="F20">
            <v>1</v>
          </cell>
          <cell r="G20">
            <v>0.62909999999999999</v>
          </cell>
          <cell r="H20">
            <v>1.0833999999999999</v>
          </cell>
          <cell r="I20">
            <v>1.0833999999999999</v>
          </cell>
          <cell r="J20">
            <v>-8.3399999999999919E-2</v>
          </cell>
          <cell r="K20">
            <v>18</v>
          </cell>
          <cell r="L20">
            <v>9</v>
          </cell>
          <cell r="M20">
            <v>9</v>
          </cell>
          <cell r="N20">
            <v>8.9499999999999993</v>
          </cell>
          <cell r="O20">
            <v>3.8606999999999996</v>
          </cell>
          <cell r="P20">
            <v>9</v>
          </cell>
          <cell r="Q20">
            <v>0</v>
          </cell>
          <cell r="R20">
            <v>9</v>
          </cell>
        </row>
        <row r="21">
          <cell r="A21" t="str">
            <v>Khammam</v>
          </cell>
          <cell r="B21">
            <v>4.688573415434985</v>
          </cell>
          <cell r="C21">
            <v>2.2549000000000001</v>
          </cell>
          <cell r="D21">
            <v>2.8</v>
          </cell>
          <cell r="E21">
            <v>0.5450999999999997</v>
          </cell>
          <cell r="F21">
            <v>0.8</v>
          </cell>
          <cell r="G21">
            <v>1.0263</v>
          </cell>
          <cell r="H21">
            <v>0.48120000000000029</v>
          </cell>
          <cell r="I21">
            <v>0.48120000000000029</v>
          </cell>
          <cell r="J21">
            <v>0.31879999999999975</v>
          </cell>
          <cell r="K21">
            <v>17</v>
          </cell>
          <cell r="L21">
            <v>4</v>
          </cell>
          <cell r="M21">
            <v>13</v>
          </cell>
          <cell r="N21">
            <v>9.3855000000000004</v>
          </cell>
          <cell r="O21">
            <v>7.1306000000000003</v>
          </cell>
          <cell r="P21">
            <v>6</v>
          </cell>
          <cell r="Q21">
            <v>2</v>
          </cell>
          <cell r="R21">
            <v>11</v>
          </cell>
        </row>
        <row r="22">
          <cell r="A22" t="str">
            <v>Karimnagar</v>
          </cell>
          <cell r="B22">
            <v>0.74820179079228522</v>
          </cell>
          <cell r="C22">
            <v>4.7321</v>
          </cell>
          <cell r="D22">
            <v>4.95</v>
          </cell>
          <cell r="E22">
            <v>0.2179000000000002</v>
          </cell>
          <cell r="F22">
            <v>0.4</v>
          </cell>
          <cell r="G22">
            <v>0.38670000000000004</v>
          </cell>
          <cell r="H22">
            <v>0.16879999999999984</v>
          </cell>
          <cell r="I22">
            <v>0.16879999999999984</v>
          </cell>
          <cell r="J22">
            <v>0.23120000000000018</v>
          </cell>
          <cell r="K22">
            <v>14</v>
          </cell>
          <cell r="L22">
            <v>11</v>
          </cell>
          <cell r="M22">
            <v>3</v>
          </cell>
          <cell r="N22">
            <v>5.87</v>
          </cell>
          <cell r="O22">
            <v>1.1379000000000001</v>
          </cell>
          <cell r="P22">
            <v>13</v>
          </cell>
          <cell r="Q22">
            <v>2</v>
          </cell>
          <cell r="R22">
            <v>1</v>
          </cell>
        </row>
        <row r="23">
          <cell r="A23" t="str">
            <v>Adilabad</v>
          </cell>
          <cell r="B23">
            <v>2.8739917456490023</v>
          </cell>
          <cell r="C23">
            <v>1.7661000000000002</v>
          </cell>
          <cell r="D23">
            <v>1.9</v>
          </cell>
          <cell r="E23">
            <v>0.13389999999999969</v>
          </cell>
          <cell r="F23">
            <v>0.9</v>
          </cell>
          <cell r="G23">
            <v>0.93019999999999992</v>
          </cell>
          <cell r="H23">
            <v>0.79630000000000023</v>
          </cell>
          <cell r="I23">
            <v>0.79630000000000023</v>
          </cell>
          <cell r="J23">
            <v>0.10369999999999979</v>
          </cell>
          <cell r="K23">
            <v>11</v>
          </cell>
          <cell r="L23">
            <v>2</v>
          </cell>
          <cell r="M23">
            <v>9</v>
          </cell>
          <cell r="N23">
            <v>6.1370000000000005</v>
          </cell>
          <cell r="O23">
            <v>4.3709000000000007</v>
          </cell>
          <cell r="P23">
            <v>6</v>
          </cell>
          <cell r="Q23">
            <v>4</v>
          </cell>
          <cell r="R23">
            <v>5</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Taps"/>
      <sheetName val="CR"/>
      <sheetName val="Sheet1"/>
      <sheetName val="Plant &amp;  Machinery"/>
      <sheetName val="Labour"/>
      <sheetName val="Material"/>
      <sheetName val="Nspt-smp-final-ORIGINAL"/>
      <sheetName val="sectorwise"/>
    </sheetNames>
    <sheetDataSet>
      <sheetData sheetId="0"/>
      <sheetData sheetId="1"/>
      <sheetData sheetId="2"/>
      <sheetData sheetId="3" refreshError="1">
        <row r="120">
          <cell r="B120" t="str">
            <v>GI Pipe</v>
          </cell>
        </row>
        <row r="121">
          <cell r="B121" t="str">
            <v>15mm dia GI Pipe B-class</v>
          </cell>
        </row>
        <row r="122">
          <cell r="B122" t="str">
            <v>20mm dia GI Pipe B-class</v>
          </cell>
        </row>
        <row r="123">
          <cell r="B123" t="str">
            <v>25mm dia GI Pipe B-class</v>
          </cell>
        </row>
        <row r="124">
          <cell r="B124" t="str">
            <v>40mm dia GI Pipe B-class</v>
          </cell>
        </row>
        <row r="125">
          <cell r="B125" t="str">
            <v>50mm dia GI Pipe B-class</v>
          </cell>
        </row>
        <row r="126">
          <cell r="B126" t="str">
            <v>65mm dia GI Pipe B-class</v>
          </cell>
        </row>
        <row r="127">
          <cell r="B127" t="str">
            <v>80mm dia GI Pipe B-class</v>
          </cell>
        </row>
        <row r="128">
          <cell r="B128" t="str">
            <v>100mm dia GI Pipe B-class</v>
          </cell>
        </row>
        <row r="129">
          <cell r="B129" t="str">
            <v>125mm dia GI Pipe B-class</v>
          </cell>
        </row>
        <row r="130">
          <cell r="B130" t="str">
            <v>GI Union</v>
          </cell>
        </row>
        <row r="131">
          <cell r="B131" t="str">
            <v>15mm dia GI Heavy Union</v>
          </cell>
        </row>
        <row r="132">
          <cell r="B132" t="str">
            <v>20mm dia GI Heavy Union</v>
          </cell>
        </row>
        <row r="133">
          <cell r="B133" t="str">
            <v>25mm dia GI Heavy Union</v>
          </cell>
        </row>
        <row r="134">
          <cell r="B134" t="str">
            <v>40mm dia GI Heavy Union</v>
          </cell>
        </row>
        <row r="135">
          <cell r="B135" t="str">
            <v>50mm dia GI Heavy Union</v>
          </cell>
        </row>
        <row r="136">
          <cell r="B136" t="str">
            <v>65mm dia GI Heavy Union</v>
          </cell>
        </row>
        <row r="137">
          <cell r="B137" t="str">
            <v>80mm dia GI Heavy Union</v>
          </cell>
        </row>
        <row r="138">
          <cell r="B138" t="str">
            <v>100mm dia GI Heavy Union</v>
          </cell>
        </row>
        <row r="139">
          <cell r="B139" t="str">
            <v>GI Elbow</v>
          </cell>
        </row>
        <row r="140">
          <cell r="B140" t="str">
            <v>15mm dia GI Elbow</v>
          </cell>
        </row>
        <row r="141">
          <cell r="B141" t="str">
            <v>20mm dia GI Elbow</v>
          </cell>
        </row>
        <row r="142">
          <cell r="B142" t="str">
            <v>25mm dia GI Elbow</v>
          </cell>
        </row>
        <row r="143">
          <cell r="B143" t="str">
            <v>40mm dia GI Elbow</v>
          </cell>
        </row>
        <row r="144">
          <cell r="B144" t="str">
            <v>50mm dia GI Elbow</v>
          </cell>
        </row>
        <row r="145">
          <cell r="B145" t="str">
            <v>65mm dia GI Elbow</v>
          </cell>
        </row>
        <row r="146">
          <cell r="B146" t="str">
            <v>80mm dia GI Elbow</v>
          </cell>
        </row>
        <row r="147">
          <cell r="B147" t="str">
            <v>100mm dia GI Elbow</v>
          </cell>
        </row>
        <row r="148">
          <cell r="B148" t="str">
            <v>125mm dia GI Elbow</v>
          </cell>
        </row>
        <row r="149">
          <cell r="B149" t="str">
            <v>GI Cooupling</v>
          </cell>
        </row>
        <row r="150">
          <cell r="B150" t="str">
            <v>15mm dia GI Coupling</v>
          </cell>
        </row>
        <row r="151">
          <cell r="B151" t="str">
            <v>20mm dia GI Coupling</v>
          </cell>
        </row>
        <row r="152">
          <cell r="B152" t="str">
            <v>25mm dia GI Coupling</v>
          </cell>
        </row>
        <row r="153">
          <cell r="B153" t="str">
            <v>40mm dia GI Coupling</v>
          </cell>
        </row>
        <row r="154">
          <cell r="B154" t="str">
            <v>50mm dia GI Coupling</v>
          </cell>
        </row>
        <row r="155">
          <cell r="B155" t="str">
            <v>65mm dia GI Coupling</v>
          </cell>
        </row>
        <row r="156">
          <cell r="B156" t="str">
            <v>80mm dia GI Coupling</v>
          </cell>
        </row>
        <row r="157">
          <cell r="B157" t="str">
            <v>100mm dia GI Coupling</v>
          </cell>
        </row>
        <row r="158">
          <cell r="B158" t="str">
            <v>125mm dia GI Coupling</v>
          </cell>
        </row>
        <row r="159">
          <cell r="B159" t="str">
            <v>GI Nipple</v>
          </cell>
        </row>
        <row r="160">
          <cell r="B160" t="str">
            <v>15mm dia GI Nipple</v>
          </cell>
        </row>
        <row r="161">
          <cell r="B161" t="str">
            <v>20mm dia GI Nipple</v>
          </cell>
        </row>
        <row r="162">
          <cell r="B162" t="str">
            <v>25mm dia GI Nipple</v>
          </cell>
        </row>
        <row r="163">
          <cell r="B163" t="str">
            <v>40mm dia GI Nipple</v>
          </cell>
        </row>
        <row r="164">
          <cell r="B164" t="str">
            <v>50mm dia GI Nipple</v>
          </cell>
        </row>
        <row r="165">
          <cell r="B165" t="str">
            <v>65mm dia GI Nipple</v>
          </cell>
        </row>
        <row r="166">
          <cell r="B166" t="str">
            <v>80mm dia GI Nipple</v>
          </cell>
        </row>
        <row r="167">
          <cell r="B167" t="str">
            <v>100mm dia GI Nipple</v>
          </cell>
        </row>
        <row r="168">
          <cell r="B168" t="str">
            <v>125mm dia GI Nipple</v>
          </cell>
        </row>
        <row r="169">
          <cell r="B169" t="str">
            <v>GI Bend</v>
          </cell>
        </row>
        <row r="170">
          <cell r="B170" t="str">
            <v>15mm dia GI Bend</v>
          </cell>
        </row>
        <row r="171">
          <cell r="B171" t="str">
            <v>20mm dia GI Bend</v>
          </cell>
        </row>
        <row r="172">
          <cell r="B172" t="str">
            <v>25mm dia GI Bend</v>
          </cell>
        </row>
        <row r="173">
          <cell r="B173" t="str">
            <v>40mm dia GI Bend</v>
          </cell>
        </row>
        <row r="174">
          <cell r="B174" t="str">
            <v>50mm dia GI Bend</v>
          </cell>
        </row>
        <row r="175">
          <cell r="B175" t="str">
            <v>65mm dia GI Bend</v>
          </cell>
        </row>
        <row r="176">
          <cell r="B176" t="str">
            <v>80mm dia GI Bend</v>
          </cell>
        </row>
        <row r="177">
          <cell r="B177" t="str">
            <v>100mm dia GI Bend</v>
          </cell>
        </row>
        <row r="178">
          <cell r="B178" t="str">
            <v>125mm dia GI Bend</v>
          </cell>
        </row>
        <row r="179">
          <cell r="B179" t="str">
            <v>GI equal Tee</v>
          </cell>
        </row>
        <row r="180">
          <cell r="B180" t="str">
            <v>15mm dia GI equal T</v>
          </cell>
        </row>
        <row r="181">
          <cell r="B181" t="str">
            <v>20mm dia GI equal T</v>
          </cell>
        </row>
        <row r="182">
          <cell r="B182" t="str">
            <v>25mm dia GI equal T</v>
          </cell>
        </row>
        <row r="183">
          <cell r="B183" t="str">
            <v>40mm dia GI equal T</v>
          </cell>
        </row>
        <row r="184">
          <cell r="B184" t="str">
            <v>50mm dia GI equal T</v>
          </cell>
        </row>
        <row r="185">
          <cell r="B185" t="str">
            <v>65mm dia GI equal T</v>
          </cell>
        </row>
        <row r="186">
          <cell r="B186" t="str">
            <v>80mm dia GI equal T</v>
          </cell>
        </row>
        <row r="187">
          <cell r="B187" t="str">
            <v>100mm dia GI equal T</v>
          </cell>
        </row>
        <row r="188">
          <cell r="B188" t="str">
            <v>125mm dia GI equal T</v>
          </cell>
        </row>
        <row r="189">
          <cell r="B189" t="str">
            <v>CI Dummy</v>
          </cell>
        </row>
        <row r="190">
          <cell r="B190" t="str">
            <v>15mm dia CI Dummy</v>
          </cell>
        </row>
        <row r="191">
          <cell r="B191" t="str">
            <v>20mm dia CI Dummy</v>
          </cell>
        </row>
        <row r="192">
          <cell r="B192" t="str">
            <v>25mm dia CI Dummy</v>
          </cell>
        </row>
        <row r="193">
          <cell r="B193" t="str">
            <v>40mm dia CI Dummy</v>
          </cell>
        </row>
        <row r="194">
          <cell r="B194" t="str">
            <v>50mm dia CI Dummy</v>
          </cell>
        </row>
        <row r="195">
          <cell r="B195" t="str">
            <v>65mm dia CI Dummy</v>
          </cell>
        </row>
        <row r="196">
          <cell r="B196" t="str">
            <v>80mm dia CI Dummy</v>
          </cell>
        </row>
        <row r="197">
          <cell r="B197" t="str">
            <v>100mm dia CI Dummy</v>
          </cell>
        </row>
        <row r="198">
          <cell r="B198" t="str">
            <v>125mm dia CI Dummy</v>
          </cell>
        </row>
        <row r="199">
          <cell r="B199" t="str">
            <v>CI Foot Valve</v>
          </cell>
        </row>
        <row r="200">
          <cell r="B200" t="str">
            <v>50mm dia CI Foot valve</v>
          </cell>
        </row>
        <row r="201">
          <cell r="B201" t="str">
            <v>65mm dia CI Foot valve</v>
          </cell>
        </row>
        <row r="202">
          <cell r="B202" t="str">
            <v>80mm dia CI Foot valve</v>
          </cell>
        </row>
        <row r="203">
          <cell r="B203" t="str">
            <v>100mm dia CI Foot valve</v>
          </cell>
        </row>
        <row r="204">
          <cell r="B204" t="str">
            <v>CI Check valve</v>
          </cell>
        </row>
        <row r="205">
          <cell r="B205" t="str">
            <v>50mm dia CI Check valve</v>
          </cell>
        </row>
        <row r="206">
          <cell r="B206" t="str">
            <v>65mm dia CI Check valve</v>
          </cell>
        </row>
        <row r="207">
          <cell r="B207" t="str">
            <v>80mm dia CI Check valve</v>
          </cell>
        </row>
        <row r="208">
          <cell r="B208" t="str">
            <v>100mm dia CI Check valve</v>
          </cell>
        </row>
        <row r="209">
          <cell r="B209" t="str">
            <v>125mm dia CI Check valve</v>
          </cell>
        </row>
        <row r="210">
          <cell r="B210" t="str">
            <v>GM GATE VALVE</v>
          </cell>
        </row>
        <row r="211">
          <cell r="B211" t="str">
            <v>15mm dia GM Gate valve</v>
          </cell>
        </row>
        <row r="212">
          <cell r="B212" t="str">
            <v>20mm dia GM Gate valve</v>
          </cell>
        </row>
        <row r="213">
          <cell r="B213" t="str">
            <v>25mm dia GM Gate valve</v>
          </cell>
        </row>
        <row r="214">
          <cell r="B214" t="str">
            <v>40mm dia GM Gate valve</v>
          </cell>
        </row>
        <row r="215">
          <cell r="B215" t="str">
            <v>50mm dia GM Gate valve</v>
          </cell>
        </row>
        <row r="216">
          <cell r="B216" t="str">
            <v>65mm dia GM Gate valve</v>
          </cell>
        </row>
        <row r="217">
          <cell r="B217" t="str">
            <v>80mm dia GM Gate valve</v>
          </cell>
        </row>
        <row r="218">
          <cell r="B218" t="str">
            <v>100mm dia GM Gate valve</v>
          </cell>
        </row>
        <row r="219">
          <cell r="B219" t="str">
            <v>GI Reduced Tees</v>
          </cell>
        </row>
        <row r="220">
          <cell r="B220" t="str">
            <v>50 x 50 x 25mm dia GI reduced Tee</v>
          </cell>
        </row>
        <row r="221">
          <cell r="B221" t="str">
            <v>65 x 65 x 50mm dia GI reduced Tee</v>
          </cell>
        </row>
        <row r="222">
          <cell r="B222" t="str">
            <v>80 x 80 x 50mm dia GI reduced Tee</v>
          </cell>
        </row>
        <row r="223">
          <cell r="B223" t="str">
            <v>80 x 80 x 65mm dia GI reduced Tee</v>
          </cell>
        </row>
        <row r="224">
          <cell r="B224" t="str">
            <v>100 x 100 x 80mm dia GI reduced Tee</v>
          </cell>
        </row>
        <row r="225">
          <cell r="B225" t="str">
            <v>125 x 125 x 100mm dia GI reduced Tee</v>
          </cell>
        </row>
        <row r="226">
          <cell r="B226" t="str">
            <v>GI Reducers</v>
          </cell>
        </row>
        <row r="227">
          <cell r="B227" t="str">
            <v>40 X 20mm dia GI Reducer</v>
          </cell>
        </row>
        <row r="228">
          <cell r="B228" t="str">
            <v>65 X 50mm dia GI Reducer</v>
          </cell>
        </row>
        <row r="229">
          <cell r="B229" t="str">
            <v>80 X 50mm dia GI Reducer</v>
          </cell>
        </row>
        <row r="230">
          <cell r="B230" t="str">
            <v>80 X 65mm dia GI Reducer</v>
          </cell>
        </row>
        <row r="231">
          <cell r="B231" t="str">
            <v>100 X 50mm dia GI Reducer</v>
          </cell>
        </row>
        <row r="232">
          <cell r="B232" t="str">
            <v>100 X 65mm dia GI Reducer</v>
          </cell>
        </row>
        <row r="233">
          <cell r="B233" t="str">
            <v>100 X 80mm dia GI Reducer</v>
          </cell>
        </row>
        <row r="234">
          <cell r="B234" t="str">
            <v>125 X 80mm dia GI Reducer</v>
          </cell>
        </row>
      </sheetData>
      <sheetData sheetId="4" refreshError="1"/>
      <sheetData sheetId="5" refreshError="1"/>
      <sheetData sheetId="6" refreshError="1"/>
      <sheetData sheetId="7" refreshError="1"/>
      <sheetData sheetId="8"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pm"/>
      <sheetName val="GM"/>
      <sheetName val="SRs"/>
      <sheetName val="SRs-Rev"/>
      <sheetName val="detls"/>
      <sheetName val="Sheet1"/>
      <sheetName val="Global factors"/>
      <sheetName val="id"/>
      <sheetName val="HDPE"/>
      <sheetName val="DI"/>
      <sheetName val="pvc"/>
      <sheetName val="hdpe_basic"/>
      <sheetName val="pvc_basic"/>
      <sheetName val="Dormitory"/>
      <sheetName val="Summary"/>
      <sheetName val="data existing_do not delete"/>
      <sheetName val="Global_factors"/>
      <sheetName val="data_existing_do_not_delete"/>
      <sheetName val="Global_factors1"/>
      <sheetName val="data_existing_do_not_delete1"/>
      <sheetName val="Plant &amp;  Machinery"/>
      <sheetName val="Labour"/>
      <sheetName val="Material"/>
      <sheetName val="habs-list"/>
      <sheetName val="int-Dia"/>
      <sheetName val="nodes"/>
      <sheetName val="m"/>
      <sheetName val="Road data"/>
      <sheetName val="data-WC"/>
      <sheetName val="LEADS"/>
      <sheetName val="General"/>
      <sheetName val="DATA_PRG"/>
      <sheetName val="Data"/>
      <sheetName val="ww-march-02"/>
      <sheetName val="Nspt-smp-final-ORIGINAL"/>
      <sheetName val="r"/>
      <sheetName val="MRATES"/>
      <sheetName val="Det Est"/>
      <sheetName val="sectorwise"/>
      <sheetName val="SUMP1420KL@HW"/>
      <sheetName val="Sheet2"/>
      <sheetName val="Lead"/>
      <sheetName val="SSR 2014-15 Rates"/>
      <sheetName val="Lead statement"/>
      <sheetName val="Specification"/>
      <sheetName val="Sheet1 (2)"/>
      <sheetName val="Data_Base"/>
      <sheetName val="HDPE-pipe-rates"/>
      <sheetName val="pvc-pipe-rates"/>
      <sheetName val="ABS"/>
      <sheetName val="Quarry"/>
      <sheetName val="hdpe weights"/>
      <sheetName val="PVC weights"/>
      <sheetName val="lead-st"/>
      <sheetName val="rdamdata"/>
      <sheetName val="index"/>
      <sheetName val="v"/>
      <sheetName val="bundqty"/>
      <sheetName val="RAFT"/>
      <sheetName val="stone"/>
      <sheetName val="Detailed"/>
      <sheetName val="pop"/>
      <sheetName val="b asic rates"/>
      <sheetName val="ESTIMATE"/>
      <sheetName val="m1"/>
      <sheetName val="Sheet6"/>
      <sheetName val="0000000000000"/>
      <sheetName val="Rates"/>
      <sheetName val="Work_sheet"/>
      <sheetName val="DISCOUNT"/>
      <sheetName val="maya"/>
      <sheetName val="DATA-ABSTRACT"/>
      <sheetName val="MID LOSS"/>
      <sheetName val="MID-ULT1"/>
      <sheetName val="ewst"/>
      <sheetName val="t_prsr"/>
      <sheetName val="wh"/>
      <sheetName val="DISCHARGE"/>
      <sheetName val="Road Detail Est."/>
      <sheetName val="segments-details"/>
      <sheetName val="Data "/>
      <sheetName val="wh_data_R"/>
      <sheetName val="Salient1"/>
      <sheetName val="STN WISE EMR"/>
      <sheetName val="Exp"/>
      <sheetName val="water-hammar-strenght"/>
      <sheetName val="Sheet9"/>
      <sheetName val="A 3.7"/>
      <sheetName val="Sheet5"/>
      <sheetName val="hdpe-rates"/>
      <sheetName val="ssr-rates"/>
      <sheetName val="pvc-rates"/>
    </sheetNames>
    <sheetDataSet>
      <sheetData sheetId="0"/>
      <sheetData sheetId="1"/>
      <sheetData sheetId="2"/>
      <sheetData sheetId="3"/>
      <sheetData sheetId="4"/>
      <sheetData sheetId="5" refreshError="1">
        <row r="3">
          <cell r="B3">
            <v>2.5</v>
          </cell>
          <cell r="C3">
            <v>4</v>
          </cell>
          <cell r="D3">
            <v>6</v>
          </cell>
          <cell r="E3">
            <v>10</v>
          </cell>
          <cell r="G3">
            <v>2.5</v>
          </cell>
          <cell r="H3">
            <v>4</v>
          </cell>
          <cell r="I3">
            <v>6</v>
          </cell>
          <cell r="K3">
            <v>10</v>
          </cell>
          <cell r="L3">
            <v>2.5</v>
          </cell>
          <cell r="M3">
            <v>4</v>
          </cell>
          <cell r="N3">
            <v>6</v>
          </cell>
          <cell r="O3">
            <v>10</v>
          </cell>
        </row>
        <row r="4">
          <cell r="A4">
            <v>63</v>
          </cell>
          <cell r="B4">
            <v>2.4</v>
          </cell>
          <cell r="C4">
            <v>3.5</v>
          </cell>
          <cell r="D4">
            <v>4.2</v>
          </cell>
          <cell r="E4">
            <v>6.6</v>
          </cell>
          <cell r="G4">
            <v>58.2</v>
          </cell>
          <cell r="H4">
            <v>56</v>
          </cell>
          <cell r="I4">
            <v>54.6</v>
          </cell>
          <cell r="K4">
            <v>49.8</v>
          </cell>
          <cell r="L4">
            <v>0.12077586999999999</v>
          </cell>
          <cell r="M4">
            <v>0.15987581000000001</v>
          </cell>
          <cell r="N4">
            <v>0.18601166999999999</v>
          </cell>
          <cell r="O4">
            <v>0.29011769999999998</v>
          </cell>
        </row>
        <row r="5">
          <cell r="A5">
            <v>75</v>
          </cell>
          <cell r="B5">
            <v>2.7</v>
          </cell>
          <cell r="C5">
            <v>4.2</v>
          </cell>
          <cell r="D5">
            <v>4.9000000000000004</v>
          </cell>
          <cell r="E5">
            <v>7.8</v>
          </cell>
          <cell r="G5">
            <v>69.599999999999994</v>
          </cell>
          <cell r="H5">
            <v>66.599999999999994</v>
          </cell>
          <cell r="I5">
            <v>65.2</v>
          </cell>
          <cell r="K5">
            <v>59.4</v>
          </cell>
          <cell r="L5">
            <v>8.1953520000000002E-2</v>
          </cell>
          <cell r="M5">
            <v>0.11352882</v>
          </cell>
          <cell r="N5">
            <v>0.12898462999999999</v>
          </cell>
          <cell r="O5">
            <v>0.20303246</v>
          </cell>
        </row>
        <row r="6">
          <cell r="A6">
            <v>90</v>
          </cell>
          <cell r="B6">
            <v>3.2</v>
          </cell>
          <cell r="C6">
            <v>5</v>
          </cell>
          <cell r="D6">
            <v>5.8</v>
          </cell>
          <cell r="E6">
            <v>9.3000000000000007</v>
          </cell>
          <cell r="G6">
            <v>83.6</v>
          </cell>
          <cell r="H6">
            <v>80</v>
          </cell>
          <cell r="I6">
            <v>78.400000000000006</v>
          </cell>
          <cell r="K6">
            <v>71.400000000000006</v>
          </cell>
          <cell r="L6">
            <v>5.6430769999999998E-2</v>
          </cell>
          <cell r="M6">
            <v>7.8339149999999996E-2</v>
          </cell>
          <cell r="N6">
            <v>8.8529919999999998E-2</v>
          </cell>
          <cell r="O6">
            <v>0.13998290999999999</v>
          </cell>
        </row>
        <row r="7">
          <cell r="A7">
            <v>110</v>
          </cell>
          <cell r="B7">
            <v>3.9</v>
          </cell>
          <cell r="C7">
            <v>6</v>
          </cell>
          <cell r="D7">
            <v>7.1</v>
          </cell>
          <cell r="E7">
            <v>11.2</v>
          </cell>
          <cell r="G7">
            <v>102.2</v>
          </cell>
          <cell r="H7">
            <v>98</v>
          </cell>
          <cell r="I7">
            <v>95.8</v>
          </cell>
          <cell r="K7">
            <v>87.6</v>
          </cell>
          <cell r="L7">
            <v>3.7702720000000002E-2</v>
          </cell>
          <cell r="M7">
            <v>5.1682600000000002E-2</v>
          </cell>
          <cell r="N7">
            <v>5.9342989999999998E-2</v>
          </cell>
          <cell r="O7">
            <v>9.2181170000000007E-2</v>
          </cell>
        </row>
        <row r="8">
          <cell r="A8">
            <v>125</v>
          </cell>
          <cell r="B8">
            <v>4.4000000000000004</v>
          </cell>
          <cell r="C8">
            <v>6.8</v>
          </cell>
          <cell r="D8">
            <v>8</v>
          </cell>
          <cell r="E8">
            <v>12.8</v>
          </cell>
          <cell r="G8">
            <v>116.2</v>
          </cell>
          <cell r="H8">
            <v>111.4</v>
          </cell>
          <cell r="I8">
            <v>109</v>
          </cell>
          <cell r="K8">
            <v>99.4</v>
          </cell>
          <cell r="L8">
            <v>2.9054E-2</v>
          </cell>
          <cell r="M8">
            <v>3.993874E-2</v>
          </cell>
          <cell r="N8">
            <v>4.5624539999999998E-2</v>
          </cell>
          <cell r="O8">
            <v>7.1837349999999994E-2</v>
          </cell>
        </row>
        <row r="9">
          <cell r="A9">
            <v>140</v>
          </cell>
          <cell r="B9">
            <v>4.9000000000000004</v>
          </cell>
          <cell r="C9">
            <v>7.6</v>
          </cell>
          <cell r="D9">
            <v>9</v>
          </cell>
          <cell r="E9">
            <v>14.3</v>
          </cell>
          <cell r="G9">
            <v>130.19999999999999</v>
          </cell>
          <cell r="H9">
            <v>124.8</v>
          </cell>
          <cell r="I9">
            <v>122</v>
          </cell>
          <cell r="K9">
            <v>111.4</v>
          </cell>
          <cell r="L9">
            <v>2.307209E-2</v>
          </cell>
          <cell r="M9">
            <v>3.1786050000000003E-2</v>
          </cell>
          <cell r="N9">
            <v>3.6509600000000003E-2</v>
          </cell>
          <cell r="O9">
            <v>5.710875E-2</v>
          </cell>
        </row>
        <row r="10">
          <cell r="A10">
            <v>160</v>
          </cell>
          <cell r="B10">
            <v>5.6</v>
          </cell>
          <cell r="C10">
            <v>8.6</v>
          </cell>
          <cell r="D10">
            <v>10.199999999999999</v>
          </cell>
          <cell r="E10">
            <v>16.3</v>
          </cell>
          <cell r="G10">
            <v>148.80000000000001</v>
          </cell>
          <cell r="H10">
            <v>142.80000000000001</v>
          </cell>
          <cell r="I10">
            <v>139.6</v>
          </cell>
          <cell r="K10">
            <v>127.4</v>
          </cell>
          <cell r="L10">
            <v>1.7664570000000001E-2</v>
          </cell>
          <cell r="M10">
            <v>2.4146649999999999E-2</v>
          </cell>
          <cell r="N10">
            <v>2.7754689999999999E-2</v>
          </cell>
          <cell r="O10">
            <v>4.3596910000000003E-2</v>
          </cell>
        </row>
        <row r="11">
          <cell r="A11">
            <v>180</v>
          </cell>
          <cell r="B11">
            <v>6.2</v>
          </cell>
          <cell r="C11">
            <v>9.6999999999999993</v>
          </cell>
          <cell r="D11">
            <v>11.5</v>
          </cell>
          <cell r="E11">
            <v>18.3</v>
          </cell>
          <cell r="G11">
            <v>167.6</v>
          </cell>
          <cell r="H11">
            <v>160.6</v>
          </cell>
          <cell r="I11">
            <v>157</v>
          </cell>
          <cell r="K11">
            <v>143.4</v>
          </cell>
          <cell r="L11">
            <v>1.38066E-2</v>
          </cell>
          <cell r="M11">
            <v>1.911763E-2</v>
          </cell>
          <cell r="N11">
            <v>2.1970139999999999E-2</v>
          </cell>
          <cell r="O11">
            <v>3.4369049999999998E-2</v>
          </cell>
        </row>
        <row r="12">
          <cell r="A12">
            <v>200</v>
          </cell>
          <cell r="B12">
            <v>6.9</v>
          </cell>
          <cell r="C12">
            <v>10.7</v>
          </cell>
          <cell r="D12">
            <v>12.7</v>
          </cell>
          <cell r="E12">
            <v>20.3</v>
          </cell>
          <cell r="G12">
            <v>186.2</v>
          </cell>
          <cell r="H12">
            <v>178.6</v>
          </cell>
          <cell r="I12">
            <v>174.6</v>
          </cell>
          <cell r="K12">
            <v>159.4</v>
          </cell>
          <cell r="L12">
            <v>1.119555E-2</v>
          </cell>
          <cell r="M12">
            <v>1.5397320000000001E-2</v>
          </cell>
          <cell r="N12">
            <v>1.7703989999999999E-2</v>
          </cell>
          <cell r="O12">
            <v>2.7788529999999999E-2</v>
          </cell>
        </row>
        <row r="13">
          <cell r="A13">
            <v>225</v>
          </cell>
          <cell r="B13">
            <v>7.7</v>
          </cell>
          <cell r="C13">
            <v>12</v>
          </cell>
          <cell r="D13">
            <v>14.3</v>
          </cell>
          <cell r="E13">
            <v>22.8</v>
          </cell>
          <cell r="G13">
            <v>209.6</v>
          </cell>
          <cell r="H13">
            <v>201</v>
          </cell>
          <cell r="I13">
            <v>196.4</v>
          </cell>
          <cell r="K13">
            <v>179.4</v>
          </cell>
          <cell r="L13">
            <v>8.7976600000000005E-3</v>
          </cell>
          <cell r="M13">
            <v>1.2136030000000001E-2</v>
          </cell>
          <cell r="N13">
            <v>1.3998689999999999E-2</v>
          </cell>
          <cell r="O13">
            <v>2.1916600000000001E-2</v>
          </cell>
        </row>
        <row r="14">
          <cell r="A14">
            <v>250</v>
          </cell>
          <cell r="B14">
            <v>8.6</v>
          </cell>
          <cell r="C14">
            <v>13.3</v>
          </cell>
          <cell r="D14">
            <v>15.8</v>
          </cell>
          <cell r="E14">
            <v>25.3</v>
          </cell>
          <cell r="G14">
            <v>232.8</v>
          </cell>
          <cell r="H14">
            <v>223.4</v>
          </cell>
          <cell r="I14">
            <v>218.4</v>
          </cell>
          <cell r="K14">
            <v>199.4</v>
          </cell>
          <cell r="L14">
            <v>7.1510999999999996E-3</v>
          </cell>
          <cell r="M14">
            <v>9.8109100000000008E-3</v>
          </cell>
          <cell r="N14">
            <v>1.128529E-2</v>
          </cell>
          <cell r="O14">
            <v>1.7726700000000001E-2</v>
          </cell>
        </row>
        <row r="15">
          <cell r="A15">
            <v>280</v>
          </cell>
          <cell r="B15">
            <v>9.6</v>
          </cell>
          <cell r="C15">
            <v>14.9</v>
          </cell>
          <cell r="D15">
            <v>17.7</v>
          </cell>
          <cell r="E15">
            <v>28.3</v>
          </cell>
          <cell r="G15">
            <v>260.8</v>
          </cell>
          <cell r="H15">
            <v>250.2</v>
          </cell>
          <cell r="I15">
            <v>244.6</v>
          </cell>
          <cell r="K15">
            <v>223.4</v>
          </cell>
          <cell r="L15">
            <v>5.6880000000000003E-3</v>
          </cell>
          <cell r="M15">
            <v>7.8228499999999992E-3</v>
          </cell>
          <cell r="N15">
            <v>8.9982800000000009E-3</v>
          </cell>
          <cell r="O15">
            <v>1.411185E-2</v>
          </cell>
        </row>
        <row r="16">
          <cell r="A16">
            <v>315</v>
          </cell>
          <cell r="B16">
            <v>10.7</v>
          </cell>
          <cell r="C16">
            <v>16.7</v>
          </cell>
          <cell r="D16">
            <v>20</v>
          </cell>
          <cell r="E16">
            <v>31.8</v>
          </cell>
          <cell r="G16">
            <v>293.60000000000002</v>
          </cell>
          <cell r="H16">
            <v>281.60000000000002</v>
          </cell>
          <cell r="I16">
            <v>275</v>
          </cell>
          <cell r="K16">
            <v>251.4</v>
          </cell>
          <cell r="L16">
            <v>4.4609999999999997E-3</v>
          </cell>
          <cell r="M16">
            <v>6.1629600000000003E-3</v>
          </cell>
          <cell r="N16">
            <v>7.13615E-3</v>
          </cell>
          <cell r="O16">
            <v>1.113565E-2</v>
          </cell>
        </row>
        <row r="17">
          <cell r="A17">
            <v>355</v>
          </cell>
          <cell r="B17">
            <v>12.1</v>
          </cell>
          <cell r="C17">
            <v>18.8</v>
          </cell>
          <cell r="D17">
            <v>22.3</v>
          </cell>
          <cell r="E17">
            <v>35.799999999999997</v>
          </cell>
          <cell r="G17">
            <v>330.8</v>
          </cell>
          <cell r="H17">
            <v>317.39999999999998</v>
          </cell>
          <cell r="I17">
            <v>310.39999999999998</v>
          </cell>
          <cell r="K17">
            <v>283.39999999999998</v>
          </cell>
          <cell r="L17">
            <v>3.52447E-3</v>
          </cell>
          <cell r="M17">
            <v>4.8482100000000004E-3</v>
          </cell>
          <cell r="N17">
            <v>5.5681400000000001E-3</v>
          </cell>
          <cell r="O17">
            <v>8.7573400000000006E-3</v>
          </cell>
        </row>
        <row r="18">
          <cell r="A18">
            <v>400</v>
          </cell>
          <cell r="B18">
            <v>14.2</v>
          </cell>
          <cell r="C18">
            <v>22.1</v>
          </cell>
          <cell r="D18">
            <v>26.3</v>
          </cell>
          <cell r="E18">
            <v>42.1</v>
          </cell>
          <cell r="G18">
            <v>371.6</v>
          </cell>
          <cell r="H18">
            <v>355.8</v>
          </cell>
          <cell r="I18">
            <v>347.4</v>
          </cell>
          <cell r="K18">
            <v>315.8</v>
          </cell>
          <cell r="L18">
            <v>2.8537599999999999E-3</v>
          </cell>
          <cell r="M18">
            <v>3.9485299999999996E-3</v>
          </cell>
          <cell r="N18">
            <v>4.5594399999999997E-3</v>
          </cell>
          <cell r="O18">
            <v>7.2346299999999997E-3</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
      <sheetName val="maya"/>
      <sheetName val="ValveChamber"/>
      <sheetName val="CR"/>
      <sheetName val="ValveChamber -OHSR-legal"/>
      <sheetName val="Material"/>
      <sheetName val="Plant &amp;  Machinery"/>
      <sheetName val="Sheet2"/>
      <sheetName val="Quarry"/>
      <sheetName val="Sheet1"/>
    </sheetNames>
    <sheetDataSet>
      <sheetData sheetId="0" refreshError="1"/>
      <sheetData sheetId="1" refreshError="1">
        <row r="343">
          <cell r="B343" t="str">
            <v>Flanged spigot-Tail Piece</v>
          </cell>
        </row>
        <row r="344">
          <cell r="B344" t="str">
            <v>80MM Dia Flanged spigot-Tail Piece</v>
          </cell>
        </row>
        <row r="345">
          <cell r="B345" t="str">
            <v>100MM Dia Flanged spigot-Tail Piece</v>
          </cell>
        </row>
        <row r="346">
          <cell r="B346" t="str">
            <v>125MM Dia Flanged spigot-Tail Piece</v>
          </cell>
        </row>
        <row r="347">
          <cell r="B347" t="str">
            <v>150MM Dia Flanged spigot-Tail Piece</v>
          </cell>
        </row>
        <row r="348">
          <cell r="B348" t="str">
            <v>200MM Dia Flanged spigot-Tail Piece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ewst"/>
      <sheetName val="m"/>
      <sheetName val="sectorwise"/>
      <sheetName val="Material"/>
      <sheetName val="Plant &amp;  Machinery"/>
      <sheetName val="maya"/>
      <sheetName val="r"/>
      <sheetName val="hdpe weights"/>
      <sheetName val="PVC weights"/>
      <sheetName val="index"/>
      <sheetName val="leads"/>
      <sheetName val="DISCOUNT"/>
      <sheetName val="Levels"/>
      <sheetName val="Cover-MEstt_"/>
      <sheetName val="ABST(PART_B)_"/>
      <sheetName val="F6-Gnrl_Abstrt"/>
      <sheetName val="Data_F8_BTR"/>
      <sheetName val="sub-data_-no_full"/>
      <sheetName val="Diff_stmnt_(2)"/>
      <sheetName val="Cover-MEstt_1"/>
      <sheetName val="ABST(PART_B)_1"/>
      <sheetName val="F6-Gnrl_Abstrt1"/>
      <sheetName val="Data_F8_BTR1"/>
      <sheetName val="sub-data_-no_full1"/>
      <sheetName val="Diff_stmnt_(2)1"/>
      <sheetName val="DATA-CD (New)"/>
      <sheetName val="DATA-BASE"/>
      <sheetName val="DATA-ABSTRACT"/>
      <sheetName val="v"/>
      <sheetName val="Data"/>
      <sheetName val="HDPE-pipe-rates"/>
      <sheetName val="pvc-pipe-rates"/>
      <sheetName val="Rates SSR 2008-09"/>
      <sheetName val="labour coeff"/>
      <sheetName val="Lead statement ss5"/>
      <sheetName val="Sheet2"/>
      <sheetName val="ESTIMATE"/>
      <sheetName val="Quarry"/>
      <sheetName val="SUMP1420KL@HW"/>
      <sheetName val="Mp-team 1"/>
      <sheetName val="Sheet1 (2)"/>
      <sheetName val="detls"/>
      <sheetName val="ABS"/>
      <sheetName val="MRATES"/>
      <sheetName val="DATA SHEET"/>
      <sheetName val="Usage"/>
      <sheetName val="RMR"/>
      <sheetName val="Sheet3"/>
      <sheetName val="0000000000000"/>
      <sheetName val="cert"/>
      <sheetName val="Road Detail Est."/>
      <sheetName val="Road data"/>
      <sheetName val="GA"/>
      <sheetName val="Nspt-smp-final-ORIGINAL"/>
      <sheetName val="MRoad data"/>
      <sheetName val="CD_Data"/>
      <sheetName val="data existing_do not delete"/>
      <sheetName val="habs-list"/>
      <sheetName val="int-Dia"/>
      <sheetName val="nodes"/>
      <sheetName val="t_prsr"/>
      <sheetName val="PVC_dia"/>
      <sheetName val="wh"/>
      <sheetName val="GT DUMP"/>
      <sheetName val="ssr-rates"/>
      <sheetName val="WATER-HAMMER"/>
      <sheetName val="hfa_complete_report"/>
      <sheetName val="UDA-list"/>
      <sheetName val="hdpe-rates"/>
      <sheetName val="pvc-rates"/>
      <sheetName val="beam-reinft"/>
      <sheetName val="DATA_BASE"/>
      <sheetName val="DATA_ABSTRACT"/>
      <sheetName val="Detailed Estimate"/>
      <sheetName val="BTR"/>
      <sheetName val="Rates"/>
      <sheetName val="BTR (2)"/>
      <sheetName val="lead-st"/>
      <sheetName val="mlead"/>
      <sheetName val="RMR "/>
      <sheetName val="Road data "/>
      <sheetName val="abst"/>
      <sheetName val="design"/>
      <sheetName val="Boiler&amp;TG"/>
      <sheetName val="pvc"/>
      <sheetName val="Common "/>
      <sheetName val="Data-Road "/>
      <sheetName val="Side Drains"/>
      <sheetName val="DATA-CD "/>
      <sheetName val="Protection Wall"/>
      <sheetName val="9 Col"/>
      <sheetName val="DATA_PRG"/>
      <sheetName val="BM-HOOP"/>
      <sheetName val="Data o"/>
      <sheetName val="Lead  RATES"/>
      <sheetName val="coverpage"/>
      <sheetName val="Boppudi data sheet "/>
      <sheetName val="l"/>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cert"/>
      <sheetName val="Labour"/>
      <sheetName val="Lead"/>
      <sheetName val="int-Dia"/>
      <sheetName val="habs-list"/>
      <sheetName val="nodes"/>
      <sheetName val="maya"/>
      <sheetName val="Material"/>
      <sheetName val="Plant &amp;  Machinery"/>
      <sheetName val="Lead statement ss5"/>
      <sheetName val="Iocount"/>
      <sheetName val="CDdata_(2)"/>
      <sheetName val="CDdata_(2)1"/>
      <sheetName val="Sheet5"/>
      <sheetName val="hdpe weights"/>
      <sheetName val="PVC weights"/>
      <sheetName val="index"/>
      <sheetName val="HDPE-pipe-rates"/>
      <sheetName val="pvc-pipe-rates"/>
      <sheetName val="87.Gazinagar"/>
      <sheetName val="Input"/>
      <sheetName val="m"/>
      <sheetName val="MRATES"/>
      <sheetName val="r"/>
      <sheetName val="Sheet1 (2)"/>
      <sheetName val="sectorwise"/>
      <sheetName val="Sheet2"/>
      <sheetName val="v"/>
      <sheetName val="DATA SHEET"/>
      <sheetName val="Quarry"/>
      <sheetName val="Sheet3"/>
      <sheetName val="DATA-ABSTRACT"/>
      <sheetName val="detls"/>
      <sheetName val="DISCOUNT"/>
      <sheetName val="other rates"/>
      <sheetName val="int-Dia-hdpe"/>
      <sheetName val="int-Dia-pvc"/>
      <sheetName val="segments-details"/>
      <sheetName val="Wordsdata"/>
      <sheetName val="MRoad data"/>
      <sheetName val="DATA_PRG"/>
      <sheetName val="ABS"/>
      <sheetName val="(Road-Project)"/>
      <sheetName val="maing1"/>
      <sheetName val="DATA-CD (New)"/>
      <sheetName val="Sheet1"/>
      <sheetName val="RMR"/>
      <sheetName val="C-data"/>
      <sheetName val="SUMP1420KL@HW"/>
      <sheetName val="rdamdata"/>
      <sheetName val="lead-st"/>
      <sheetName val="Mp-team 1"/>
      <sheetName val="Data.F8.BTR"/>
      <sheetName val="labour coeff"/>
      <sheetName val="Boq"/>
      <sheetName val="Basement Budget"/>
      <sheetName val="Indice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Chapt%r-2"/>
      <sheetName val="Lead"/>
      <sheetName val="Plant _  Machinery"/>
      <sheetName val="ewst"/>
      <sheetName val="Plant_&amp;__Machinery"/>
      <sheetName val="Lead_statement"/>
      <sheetName val="Summary_of_Rates"/>
      <sheetName val="Basic_Approach"/>
      <sheetName val="Plant_&amp;__Machinery1"/>
      <sheetName val="Lead_statement1"/>
      <sheetName val="Summary_of_Rates1"/>
      <sheetName val="Basic_Approach1"/>
      <sheetName val="m"/>
      <sheetName val="leads"/>
      <sheetName val="v"/>
      <sheetName val="Plant_&amp;__Machinery2"/>
      <sheetName val="Lead_statement2"/>
      <sheetName val="Summary_of_Rates2"/>
      <sheetName val="Basic_Approach2"/>
      <sheetName val="Plant____Machinery"/>
      <sheetName val="Sheet1 (2)"/>
      <sheetName val="MRATES"/>
      <sheetName val="Common "/>
      <sheetName val="t_prsr"/>
      <sheetName val="wh"/>
      <sheetName val="Iocount"/>
      <sheetName val="detls"/>
      <sheetName val="r"/>
      <sheetName val="HDPE-pipe-rates"/>
      <sheetName val="pvc-pipe-rates"/>
      <sheetName val="hdpe weights"/>
      <sheetName val="PVC weights"/>
      <sheetName val="maya"/>
      <sheetName val="Sheet5"/>
      <sheetName val="habs-list"/>
      <sheetName val="nodes"/>
      <sheetName val="Data"/>
      <sheetName val="index"/>
      <sheetName val="Sheet3"/>
      <sheetName val="DATA_PRG"/>
      <sheetName val="RMR"/>
      <sheetName val="hdpe-rates"/>
      <sheetName val="pvc-rates"/>
      <sheetName val="int-Dia-hdpe"/>
      <sheetName val="int-Dia-pvc"/>
      <sheetName val="ssr-rates"/>
      <sheetName val="SSR 2014-15 Rates"/>
      <sheetName val="Specification report"/>
      <sheetName val="data existing_do not delete"/>
      <sheetName val="Plant_&amp;__Machinery3"/>
      <sheetName val="Lead_statement3"/>
      <sheetName val="Summary_of_Rates3"/>
      <sheetName val="Basic_Approach3"/>
      <sheetName val="Plant____Machinery1"/>
      <sheetName val="Sheet1_(2)"/>
      <sheetName val="Common_"/>
      <sheetName val="hdpe_weights"/>
      <sheetName val="PVC_weights"/>
      <sheetName val="Plant_&amp;__Machinery4"/>
      <sheetName val="Lead_statement4"/>
      <sheetName val="Summary_of_Rates4"/>
      <sheetName val="Basic_Approach4"/>
      <sheetName val="Plant____Machinery2"/>
      <sheetName val="Sheet1_(2)1"/>
      <sheetName val="Common_1"/>
      <sheetName val="hdpe_weights1"/>
      <sheetName val="PVC_weights1"/>
      <sheetName val="Publicbuilding"/>
      <sheetName val="covence16-17"/>
      <sheetName val="Alapadu"/>
      <sheetName val="BWSCPlt"/>
      <sheetName val="CI"/>
      <sheetName val="DI"/>
      <sheetName val="G.R.P"/>
      <sheetName val="HDPE"/>
      <sheetName val="PSC REVISED"/>
      <sheetName val="pvc"/>
      <sheetName val="mlead"/>
      <sheetName val="ARRR-ver-1104-Chandegaon"/>
      <sheetName val="DATA-BASE"/>
      <sheetName val="DATA-ABSTRACT"/>
      <sheetName val="Rates SSR 2008-09"/>
      <sheetName val="FORM7"/>
      <sheetName val="l"/>
      <sheetName val="PS1"/>
      <sheetName val="mas_hab"/>
      <sheetName val="Plant_&amp;__Machinery6"/>
      <sheetName val="Lead_statement6"/>
      <sheetName val="Summary_of_Rates6"/>
      <sheetName val="Basic_Approach6"/>
      <sheetName val="Plant____Machinery3"/>
      <sheetName val="Sheet1_(2)2"/>
      <sheetName val="Common_2"/>
      <sheetName val="hdpe_weights2"/>
      <sheetName val="PVC_weights2"/>
      <sheetName val="Plant_&amp;__Machinery5"/>
      <sheetName val="Lead_statement5"/>
      <sheetName val="Summary_of_Rates5"/>
      <sheetName val="Basic_Approach5"/>
      <sheetName val="Data.F8.BTR"/>
      <sheetName val="Plant 㫨  Machinery"/>
      <sheetName val="Plant_㫨__Machinery"/>
      <sheetName val="Plant_㫨__Machinery1"/>
      <sheetName val="Plant_㫨__Machinery2"/>
      <sheetName val="Road data"/>
      <sheetName val="IO LIST"/>
      <sheetName val="coverpage"/>
      <sheetName val="R_Det"/>
      <sheetName val="Activity No (A) ( 12)  "/>
      <sheetName val="abs road"/>
      <sheetName val="int-Dia"/>
      <sheetName val="0000000000000"/>
      <sheetName val="cert"/>
      <sheetName val="Data_Bit_I"/>
      <sheetName val="Quarry"/>
      <sheetName val="Road Detail Est."/>
      <sheetName val="PRECAST lightconc-II"/>
      <sheetName val="Av.G Level"/>
      <sheetName val="Dn LF Sluice"/>
      <sheetName val="Bitumen trunk"/>
      <sheetName val="Feeder"/>
      <sheetName val="R99 etc"/>
      <sheetName val="Trunk unpaved"/>
      <sheetName val="Main sheet"/>
      <sheetName val="Design"/>
      <sheetName val="INPUT SHEET"/>
      <sheetName val="RES-PLANNING"/>
      <sheetName val="Macro1"/>
      <sheetName val="Nspt-smp-final-ORIGINAL"/>
      <sheetName val="id"/>
      <sheetName val="Cover sheet"/>
      <sheetName val="ABS"/>
      <sheetName val="Wordsdata"/>
      <sheetName val="Specification"/>
      <sheetName val="Data 07-08 "/>
      <sheetName val="Indices"/>
      <sheetName val="MRoad data"/>
      <sheetName val="DISCOUNT"/>
      <sheetName val="Pop"/>
      <sheetName val="ew OG"/>
      <sheetName val="Revised rates(SSR 2015-16)"/>
      <sheetName val="Mp-team 1"/>
      <sheetName val="GN-ST-10"/>
      <sheetName val="SEGMENTS"/>
      <sheetName val="sectorwise"/>
      <sheetName val="Data base"/>
      <sheetName val="Work_sheet"/>
      <sheetName val="lable I"/>
      <sheetName val="Levels"/>
      <sheetName val="FB - 1L"/>
      <sheetName val="PROCTOR"/>
      <sheetName val="L040"/>
      <sheetName val="economic PM"/>
      <sheetName val="_x0000_A"/>
      <sheetName val=""/>
      <sheetName val=" data sheet "/>
      <sheetName val="Global factors"/>
      <sheetName val="Sketch"/>
      <sheetName val="Rd.Det.Est"/>
      <sheetName val="Masonry"/>
      <sheetName val="final abstract"/>
      <sheetName val="MASTER"/>
      <sheetName val="Process"/>
      <sheetName val="Data-ELSR"/>
      <sheetName val="Mortars"/>
      <sheetName val=" Data -Valves"/>
      <sheetName val="Cover"/>
      <sheetName val="segments-details"/>
      <sheetName val="Detailed"/>
      <sheetName val="I-CO"/>
      <sheetName val="hdpe_basic"/>
      <sheetName val="pvc_basic"/>
      <sheetName val="BM-HOOP"/>
      <sheetName val="PM&amp;GM"/>
      <sheetName val="water-hammar-strenght"/>
      <sheetName val="TOP SLAB-beams"/>
      <sheetName val="Ward areas"/>
      <sheetName val="Gates and Pergola Data"/>
      <sheetName val="labour rates"/>
      <sheetName val="CBL_OD"/>
      <sheetName val="ESTIMATE"/>
      <sheetName val="m1"/>
      <sheetName val="BTR"/>
      <sheetName val="GenAbst"/>
      <sheetName val="Rates"/>
      <sheetName val="SS TANK(HOMO)"/>
      <sheetName val="DATA SHEET"/>
      <sheetName val="Usage"/>
      <sheetName val="Rates2"/>
      <sheetName val="Data rough"/>
      <sheetName val="pumping main"/>
      <sheetName val="WATER-HAMMER"/>
      <sheetName val="LABOUR RATE"/>
      <sheetName val="Material Rate"/>
      <sheetName val="ww-march-02"/>
      <sheetName val="clvrt_data"/>
      <sheetName val="hdpe-int-Dia"/>
      <sheetName val="E-Table"/>
      <sheetName val="pvc-int-Dia"/>
      <sheetName val="Rates-May-14"/>
      <sheetName val="newabstract"/>
      <sheetName val="Plant_&amp;__Machinery7"/>
      <sheetName val="Lead_statement7"/>
      <sheetName val="Summary_of_Rates7"/>
      <sheetName val="Basic_Approach7"/>
      <sheetName val="Plant____Machinery4"/>
      <sheetName val="Sheet1_(2)3"/>
      <sheetName val="Common_3"/>
      <sheetName val="hdpe_weights3"/>
      <sheetName val="PVC_weights3"/>
      <sheetName val="Stability"/>
      <sheetName val="Analysis-NH-Roads"/>
      <sheetName val="Boq"/>
      <sheetName val="Spec"/>
      <sheetName val="2.0m  slab"/>
      <sheetName val="Rate Analysis"/>
      <sheetName val="Road work"/>
      <sheetName val="data_existing_do_not_delete"/>
      <sheetName val="Rates_SSR_2008-09"/>
      <sheetName val="Specification_report"/>
      <sheetName val="G_R_P"/>
      <sheetName val="PSC_REVISED"/>
      <sheetName val="SSR_2014-15_Rates"/>
      <sheetName val="Data_F8_BTR"/>
      <sheetName val="Plant_㫨__Machinery3"/>
      <sheetName val="Road_data"/>
      <sheetName val="IO_LIST"/>
      <sheetName val="Activity_No_(A)_(_12)__"/>
      <sheetName val="PRECAST_lightconc-II"/>
      <sheetName val="Bitumen_trunk"/>
      <sheetName val="R99_etc"/>
      <sheetName val="Trunk_unpaved"/>
      <sheetName val="Main_sheet"/>
      <sheetName val="Av_G_Level"/>
      <sheetName val="Dn_LF_Sluice"/>
      <sheetName val="INPUT_SHEET"/>
      <sheetName val="Data_base"/>
      <sheetName val="FB_-_1L"/>
      <sheetName val="final_abstract"/>
      <sheetName val="lable_I"/>
      <sheetName val="_x005f_x0000_A"/>
      <sheetName val="sg-clay(d)"/>
      <sheetName val="INPUT-DATA"/>
      <sheetName val="dlvoid"/>
      <sheetName val="foundation(V)"/>
      <sheetName val="Main"/>
      <sheetName val="Design of two-way slab"/>
      <sheetName val="hfa_complete_report"/>
      <sheetName val="UDA-list"/>
      <sheetName val="inpro"/>
      <sheetName val="mdl"/>
      <sheetName val="comp"/>
      <sheetName val="PH Sanctioned"/>
      <sheetName val="wh_data_R"/>
      <sheetName val="doq-10"/>
      <sheetName val="(Road-Project)"/>
      <sheetName val="DATA-CD "/>
      <sheetName val="Data Road Rev"/>
      <sheetName val="A"/>
      <sheetName val="DATA-CD (New)"/>
      <sheetName val="Annex- 6 - Delinator"/>
      <sheetName val="Set"/>
      <sheetName val="Sheet10"/>
      <sheetName val="bmrm lead"/>
      <sheetName val="ccoddad"/>
      <sheetName val="Sheet7"/>
      <sheetName val="Pormalla ccrd"/>
      <sheetName val="Sheet4"/>
      <sheetName val="Sheet6"/>
      <sheetName val="Sheet9"/>
      <sheetName val="bundqty"/>
      <sheetName val="LOCAL RATES"/>
      <sheetName val="Output"/>
      <sheetName val="General"/>
      <sheetName val="MTC-estimate"/>
      <sheetName val="2. WorkType"/>
      <sheetName val="Data-2011-12"/>
      <sheetName val="ew OG machine manual"/>
      <sheetName val="Revised rates(SSR 2021-22)"/>
      <sheetName val="ew OG total manual"/>
      <sheetName val="PVC mac"/>
      <sheetName val="Part-A"/>
      <sheetName val="Lead statement ss5"/>
      <sheetName val="boredetails"/>
      <sheetName val="ultmom"/>
      <sheetName val="Staff Acco."/>
      <sheetName val="_5wgdhabfinal00_01"/>
      <sheetName val="3405-2014"/>
      <sheetName val="DI gate-DI"/>
      <sheetName val="DIgate_PVC "/>
      <sheetName val="Hyd_Stmt"/>
      <sheetName val="Gen Abs"/>
      <sheetName val="other rates"/>
      <sheetName val="ABS.C.D."/>
      <sheetName val="analysis"/>
      <sheetName val="PVC_dia"/>
      <sheetName val="floor slab-RS2"/>
      <sheetName val="1V800"/>
      <sheetName val="GUNDLASAGAR"/>
      <sheetName val="labour &amp; Centering"/>
      <sheetName val="Line Road"/>
      <sheetName val="lead-st"/>
      <sheetName val="3V 6mt "/>
      <sheetName val="Road dam"/>
      <sheetName val="3V 1000PC "/>
      <sheetName val="1V 3mt"/>
      <sheetName val="data-WC"/>
      <sheetName val="RAFT"/>
      <sheetName val="AV-HDPE"/>
      <sheetName val="Di_gate-HDPE"/>
      <sheetName val="rdamdata"/>
      <sheetName val="narsib~1"/>
      <sheetName val="SUMP1420KL@HW"/>
      <sheetName val="Factory_rates"/>
    </sheetNames>
    <sheetDataSet>
      <sheetData sheetId="0"/>
      <sheetData sheetId="1">
        <row r="4">
          <cell r="D4">
            <v>137</v>
          </cell>
        </row>
      </sheetData>
      <sheetData sheetId="2" refreshError="1">
        <row r="6">
          <cell r="G6">
            <v>4082</v>
          </cell>
        </row>
        <row r="20">
          <cell r="G20">
            <v>50</v>
          </cell>
        </row>
        <row r="25">
          <cell r="G25">
            <v>1128</v>
          </cell>
        </row>
      </sheetData>
      <sheetData sheetId="3" refreshError="1">
        <row r="4">
          <cell r="D4">
            <v>137</v>
          </cell>
        </row>
        <row r="8">
          <cell r="D8">
            <v>137</v>
          </cell>
        </row>
      </sheetData>
      <sheetData sheetId="4"/>
      <sheetData sheetId="5">
        <row r="6">
          <cell r="G6">
            <v>4082</v>
          </cell>
        </row>
      </sheetData>
      <sheetData sheetId="6" refreshError="1">
        <row r="6">
          <cell r="G6">
            <v>4082</v>
          </cell>
        </row>
        <row r="54">
          <cell r="D54" t="str">
            <v>Input Rate</v>
          </cell>
        </row>
        <row r="132">
          <cell r="D132" t="str">
            <v>Input Rate</v>
          </cell>
        </row>
        <row r="144">
          <cell r="D144" t="str">
            <v>Input Rate</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refreshError="1"/>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row r="4">
          <cell r="G4">
            <v>196</v>
          </cell>
        </row>
        <row r="5">
          <cell r="G5">
            <v>6328</v>
          </cell>
        </row>
        <row r="6">
          <cell r="G6">
            <v>4082</v>
          </cell>
        </row>
        <row r="8">
          <cell r="G8">
            <v>120</v>
          </cell>
        </row>
        <row r="9">
          <cell r="G9" t="str">
            <v>Input Rate</v>
          </cell>
        </row>
        <row r="10">
          <cell r="G10">
            <v>692</v>
          </cell>
        </row>
        <row r="11">
          <cell r="G11">
            <v>150</v>
          </cell>
        </row>
        <row r="15">
          <cell r="G15">
            <v>450</v>
          </cell>
        </row>
        <row r="17">
          <cell r="G17">
            <v>520</v>
          </cell>
        </row>
        <row r="19">
          <cell r="G19">
            <v>230</v>
          </cell>
        </row>
        <row r="21">
          <cell r="G21">
            <v>1700</v>
          </cell>
        </row>
        <row r="23">
          <cell r="G23" t="str">
            <v>Input Rate</v>
          </cell>
        </row>
        <row r="24">
          <cell r="G24">
            <v>6328</v>
          </cell>
        </row>
        <row r="27">
          <cell r="G27">
            <v>27.87</v>
          </cell>
        </row>
        <row r="28">
          <cell r="G28">
            <v>519</v>
          </cell>
        </row>
        <row r="30">
          <cell r="G30" t="str">
            <v>Input Rate</v>
          </cell>
        </row>
        <row r="31">
          <cell r="G31" t="str">
            <v>Input Rate</v>
          </cell>
        </row>
        <row r="34">
          <cell r="G34">
            <v>275</v>
          </cell>
        </row>
        <row r="45">
          <cell r="G45">
            <v>200</v>
          </cell>
        </row>
        <row r="51">
          <cell r="G51">
            <v>754</v>
          </cell>
        </row>
        <row r="53">
          <cell r="G53">
            <v>223</v>
          </cell>
        </row>
      </sheetData>
      <sheetData sheetId="3" refreshError="1">
        <row r="3">
          <cell r="D3">
            <v>156</v>
          </cell>
        </row>
        <row r="4">
          <cell r="D4">
            <v>137</v>
          </cell>
        </row>
        <row r="5">
          <cell r="D5">
            <v>137</v>
          </cell>
        </row>
        <row r="8">
          <cell r="D8">
            <v>137</v>
          </cell>
        </row>
        <row r="14">
          <cell r="D14">
            <v>156</v>
          </cell>
        </row>
        <row r="15">
          <cell r="D15">
            <v>136</v>
          </cell>
        </row>
        <row r="16">
          <cell r="D16">
            <v>137</v>
          </cell>
        </row>
        <row r="17">
          <cell r="D17">
            <v>106</v>
          </cell>
        </row>
        <row r="18">
          <cell r="D18">
            <v>106</v>
          </cell>
        </row>
        <row r="19">
          <cell r="D19">
            <v>106</v>
          </cell>
        </row>
        <row r="22">
          <cell r="D22">
            <v>156</v>
          </cell>
        </row>
      </sheetData>
      <sheetData sheetId="4" refreshError="1">
        <row r="4">
          <cell r="D4" t="str">
            <v>Input Rate</v>
          </cell>
        </row>
        <row r="14">
          <cell r="D14" t="str">
            <v>Input Rate</v>
          </cell>
        </row>
        <row r="15">
          <cell r="D15" t="str">
            <v>Input Rate</v>
          </cell>
        </row>
        <row r="16">
          <cell r="D16" t="str">
            <v>Input Rate</v>
          </cell>
        </row>
        <row r="18">
          <cell r="D18" t="str">
            <v>Input Rate</v>
          </cell>
        </row>
        <row r="39">
          <cell r="D39" t="str">
            <v>Input Rate</v>
          </cell>
        </row>
        <row r="40">
          <cell r="D40" t="str">
            <v>Input Rate</v>
          </cell>
        </row>
        <row r="41">
          <cell r="D41" t="str">
            <v>Input Rate</v>
          </cell>
        </row>
        <row r="42">
          <cell r="D42" t="str">
            <v>Input Rate</v>
          </cell>
        </row>
        <row r="43">
          <cell r="D43" t="str">
            <v>Input Rate</v>
          </cell>
        </row>
        <row r="44">
          <cell r="D44" t="str">
            <v>Input Rate</v>
          </cell>
        </row>
        <row r="45">
          <cell r="D45" t="str">
            <v>Input Rate</v>
          </cell>
        </row>
        <row r="46">
          <cell r="D46" t="str">
            <v>Input Rate</v>
          </cell>
        </row>
        <row r="51">
          <cell r="D51" t="str">
            <v>Input Rate</v>
          </cell>
        </row>
        <row r="61">
          <cell r="D61" t="str">
            <v>Input Rate</v>
          </cell>
        </row>
        <row r="64">
          <cell r="D64" t="str">
            <v>Input Rate</v>
          </cell>
        </row>
        <row r="65">
          <cell r="D65" t="str">
            <v>Input Rate</v>
          </cell>
        </row>
        <row r="66">
          <cell r="D66" t="str">
            <v>Input Rate</v>
          </cell>
        </row>
        <row r="67">
          <cell r="D67" t="str">
            <v>Input Rate</v>
          </cell>
        </row>
        <row r="68">
          <cell r="D68" t="str">
            <v>Input Rate</v>
          </cell>
        </row>
        <row r="69">
          <cell r="D69" t="str">
            <v>Input Rate</v>
          </cell>
        </row>
        <row r="70">
          <cell r="D70" t="str">
            <v>Input Rate</v>
          </cell>
        </row>
        <row r="89">
          <cell r="D89" t="str">
            <v>Input Rate</v>
          </cell>
        </row>
        <row r="91">
          <cell r="D91" t="str">
            <v>Input Rate</v>
          </cell>
        </row>
        <row r="92">
          <cell r="D92" t="str">
            <v>Input Rate</v>
          </cell>
        </row>
        <row r="93">
          <cell r="D93" t="str">
            <v>Input Rate</v>
          </cell>
        </row>
        <row r="95">
          <cell r="D95" t="str">
            <v>Input Rate</v>
          </cell>
        </row>
        <row r="96">
          <cell r="D96" t="str">
            <v>Input Rate</v>
          </cell>
        </row>
        <row r="109">
          <cell r="D109" t="str">
            <v>Input Rate</v>
          </cell>
        </row>
        <row r="110">
          <cell r="D110" t="str">
            <v>Input Rate</v>
          </cell>
        </row>
        <row r="111">
          <cell r="D111" t="str">
            <v>Input Rate</v>
          </cell>
        </row>
        <row r="125">
          <cell r="D125" t="str">
            <v>Input Rate</v>
          </cell>
        </row>
        <row r="130">
          <cell r="D130" t="str">
            <v>Input Rate</v>
          </cell>
        </row>
        <row r="133">
          <cell r="D133" t="str">
            <v>Input Rate</v>
          </cell>
        </row>
        <row r="135">
          <cell r="D135" t="str">
            <v>Input Rate</v>
          </cell>
        </row>
        <row r="146">
          <cell r="D146"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s>
    <sheetDataSet>
      <sheetData sheetId="0"/>
      <sheetData sheetId="1"/>
      <sheetData sheetId="2"/>
      <sheetData sheetId="3">
        <row r="6">
          <cell r="D6">
            <v>156</v>
          </cell>
        </row>
        <row r="11">
          <cell r="D11">
            <v>156</v>
          </cell>
        </row>
      </sheetData>
      <sheetData sheetId="4">
        <row r="3">
          <cell r="D3" t="str">
            <v>Input Rate</v>
          </cell>
        </row>
        <row r="17">
          <cell r="D17" t="str">
            <v>Input Rate</v>
          </cell>
        </row>
        <row r="19">
          <cell r="D19" t="str">
            <v>Input Rate</v>
          </cell>
        </row>
        <row r="38">
          <cell r="D38"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29">
          <cell r="D129"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quarry"/>
      <sheetName val="DATA-BASE"/>
      <sheetName val="DATA-ABSTRACT"/>
      <sheetName val="Lead"/>
      <sheetName val="RAFT"/>
      <sheetName val="scour depth"/>
      <sheetName val="Plant_&amp;__Machinery"/>
      <sheetName val="Summary_of_Rates"/>
      <sheetName val="Basic_Approach"/>
      <sheetName val="Plant_&amp;__Machinery1"/>
      <sheetName val="Summary_of_Rates1"/>
      <sheetName val="Basic_Approach1"/>
      <sheetName val="r"/>
      <sheetName val="Publicbuilding"/>
      <sheetName val="data"/>
      <sheetName val="maya"/>
      <sheetName val="Leads"/>
      <sheetName val="Sheet5"/>
      <sheetName val="sectorwise"/>
      <sheetName val="RMR"/>
      <sheetName val="Levels"/>
      <sheetName val="v"/>
      <sheetName val="BTR"/>
      <sheetName val="PRECAST lightconc-II"/>
      <sheetName val="Road data"/>
      <sheetName val="m"/>
      <sheetName val="Road Detail Est."/>
      <sheetName val="rdamdata"/>
      <sheetName val="lead-st"/>
      <sheetName val="DISCHARGE"/>
      <sheetName val="mlead"/>
      <sheetName val="abs road"/>
      <sheetName val="coverpage"/>
      <sheetName val="R_Det"/>
    </sheetNames>
    <sheetDataSet>
      <sheetData sheetId="0" refreshError="1"/>
      <sheetData sheetId="1" refreshError="1"/>
      <sheetData sheetId="2" refreshError="1">
        <row r="5">
          <cell r="G5">
            <v>7150</v>
          </cell>
        </row>
        <row r="22">
          <cell r="G22" t="str">
            <v>Input Rate</v>
          </cell>
        </row>
        <row r="29">
          <cell r="G29" t="str">
            <v>Input Rate</v>
          </cell>
        </row>
        <row r="46">
          <cell r="G46">
            <v>234</v>
          </cell>
        </row>
        <row r="47">
          <cell r="G47">
            <v>252</v>
          </cell>
        </row>
        <row r="49">
          <cell r="G49">
            <v>11</v>
          </cell>
        </row>
        <row r="54">
          <cell r="G54">
            <v>777</v>
          </cell>
        </row>
      </sheetData>
      <sheetData sheetId="3" refreshError="1">
        <row r="6">
          <cell r="D6">
            <v>150</v>
          </cell>
        </row>
        <row r="7">
          <cell r="D7">
            <v>150</v>
          </cell>
        </row>
        <row r="9">
          <cell r="D9">
            <v>131</v>
          </cell>
        </row>
        <row r="10">
          <cell r="D10">
            <v>150</v>
          </cell>
        </row>
        <row r="20">
          <cell r="D20">
            <v>150</v>
          </cell>
        </row>
        <row r="21">
          <cell r="D21">
            <v>150</v>
          </cell>
        </row>
        <row r="23">
          <cell r="D23">
            <v>131</v>
          </cell>
        </row>
      </sheetData>
      <sheetData sheetId="4" refreshError="1">
        <row r="3">
          <cell r="D3">
            <v>93.6</v>
          </cell>
        </row>
        <row r="5">
          <cell r="D5" t="str">
            <v>Input Rate</v>
          </cell>
        </row>
        <row r="6">
          <cell r="D6" t="str">
            <v>Input Rate</v>
          </cell>
        </row>
        <row r="7">
          <cell r="D7" t="str">
            <v>Input Rate</v>
          </cell>
        </row>
        <row r="8">
          <cell r="D8" t="str">
            <v>Input Rate</v>
          </cell>
        </row>
        <row r="9">
          <cell r="D9" t="str">
            <v>Input Rate</v>
          </cell>
        </row>
        <row r="10">
          <cell r="D10" t="str">
            <v>Input Rate</v>
          </cell>
        </row>
        <row r="11">
          <cell r="D11" t="str">
            <v>Input Rate</v>
          </cell>
        </row>
        <row r="12">
          <cell r="D12" t="str">
            <v>Input Rate</v>
          </cell>
        </row>
        <row r="13">
          <cell r="D13" t="str">
            <v>Input Rate</v>
          </cell>
        </row>
        <row r="20">
          <cell r="D20" t="str">
            <v>Input Rate</v>
          </cell>
        </row>
        <row r="21">
          <cell r="D21" t="str">
            <v>Input Rate</v>
          </cell>
        </row>
        <row r="22">
          <cell r="D22" t="str">
            <v>Input Rate</v>
          </cell>
        </row>
        <row r="23">
          <cell r="D23" t="str">
            <v>Input Rate</v>
          </cell>
        </row>
        <row r="24">
          <cell r="D24">
            <v>411.41</v>
          </cell>
        </row>
        <row r="25">
          <cell r="D25">
            <v>519.51</v>
          </cell>
        </row>
        <row r="26">
          <cell r="D26" t="str">
            <v>Input Rate</v>
          </cell>
        </row>
        <row r="27">
          <cell r="D27" t="str">
            <v>Input Rate</v>
          </cell>
        </row>
        <row r="28">
          <cell r="D28">
            <v>167</v>
          </cell>
        </row>
        <row r="29">
          <cell r="D29" t="str">
            <v>Input Rate</v>
          </cell>
        </row>
        <row r="30">
          <cell r="D30" t="str">
            <v>Input Rate</v>
          </cell>
        </row>
        <row r="31">
          <cell r="D31" t="str">
            <v>Input Rate</v>
          </cell>
        </row>
        <row r="32">
          <cell r="D32" t="str">
            <v>Input Rate</v>
          </cell>
        </row>
        <row r="33">
          <cell r="D33" t="str">
            <v>Input Rate</v>
          </cell>
        </row>
        <row r="34">
          <cell r="D34" t="str">
            <v>Input Rate</v>
          </cell>
        </row>
        <row r="35">
          <cell r="D35" t="str">
            <v>Input Rate</v>
          </cell>
        </row>
        <row r="36">
          <cell r="D36">
            <v>22</v>
          </cell>
        </row>
        <row r="37">
          <cell r="D37">
            <v>38.5</v>
          </cell>
        </row>
        <row r="52">
          <cell r="D52">
            <v>65</v>
          </cell>
        </row>
        <row r="59">
          <cell r="D59" t="str">
            <v>Input Rate</v>
          </cell>
        </row>
        <row r="62">
          <cell r="D62" t="str">
            <v>Input Rate</v>
          </cell>
        </row>
        <row r="63">
          <cell r="D63" t="str">
            <v>Input Rate</v>
          </cell>
        </row>
        <row r="72">
          <cell r="D72" t="str">
            <v>Input Rate</v>
          </cell>
        </row>
        <row r="75">
          <cell r="D75" t="str">
            <v>Input Rate</v>
          </cell>
        </row>
        <row r="77">
          <cell r="D77" t="str">
            <v>Input Rate</v>
          </cell>
        </row>
        <row r="78">
          <cell r="D78">
            <v>110</v>
          </cell>
        </row>
        <row r="80">
          <cell r="D80">
            <v>261.2</v>
          </cell>
        </row>
        <row r="83">
          <cell r="D83" t="str">
            <v>Input Rate</v>
          </cell>
        </row>
        <row r="85">
          <cell r="D85" t="str">
            <v>Input Rate</v>
          </cell>
        </row>
        <row r="86">
          <cell r="D86" t="str">
            <v>Input Rate</v>
          </cell>
        </row>
        <row r="87">
          <cell r="D87" t="str">
            <v>Input Rate</v>
          </cell>
        </row>
        <row r="90">
          <cell r="D90" t="str">
            <v>Input Rate</v>
          </cell>
        </row>
        <row r="94">
          <cell r="D94" t="str">
            <v>Input Rate</v>
          </cell>
        </row>
        <row r="99">
          <cell r="D99" t="str">
            <v>Input Rate</v>
          </cell>
        </row>
        <row r="100">
          <cell r="D100" t="str">
            <v>Input Rate</v>
          </cell>
        </row>
        <row r="103">
          <cell r="D103">
            <v>27500</v>
          </cell>
        </row>
        <row r="104">
          <cell r="D104" t="str">
            <v>Input Rate</v>
          </cell>
        </row>
        <row r="105">
          <cell r="D105" t="str">
            <v>Input Rate</v>
          </cell>
        </row>
        <row r="106">
          <cell r="D106" t="str">
            <v>Input Rate</v>
          </cell>
        </row>
        <row r="107">
          <cell r="D107">
            <v>34500</v>
          </cell>
        </row>
        <row r="108">
          <cell r="D108">
            <v>125</v>
          </cell>
        </row>
        <row r="123">
          <cell r="D123">
            <v>65</v>
          </cell>
        </row>
        <row r="124">
          <cell r="D124" t="str">
            <v>Input Rate</v>
          </cell>
        </row>
        <row r="127">
          <cell r="D127" t="str">
            <v>Input Rate</v>
          </cell>
        </row>
        <row r="139">
          <cell r="D139" t="str">
            <v>Input Rate</v>
          </cell>
        </row>
        <row r="140">
          <cell r="D140">
            <v>692.85</v>
          </cell>
        </row>
        <row r="142">
          <cell r="D142">
            <v>615.35</v>
          </cell>
        </row>
        <row r="143">
          <cell r="D143">
            <v>615.35</v>
          </cell>
        </row>
        <row r="145">
          <cell r="D145" t="str">
            <v>Input Rate</v>
          </cell>
        </row>
        <row r="147">
          <cell r="D147" t="str">
            <v>Input Rate</v>
          </cell>
        </row>
        <row r="148">
          <cell r="D148" t="str">
            <v>Input Rate</v>
          </cell>
        </row>
        <row r="149">
          <cell r="D149" t="str">
            <v>Input Rate</v>
          </cell>
        </row>
        <row r="150">
          <cell r="D150" t="str">
            <v>Input Rate</v>
          </cell>
        </row>
        <row r="151">
          <cell r="D151" t="str">
            <v>Input Rate</v>
          </cell>
        </row>
        <row r="152">
          <cell r="D152" t="str">
            <v>Input Rate</v>
          </cell>
        </row>
        <row r="153">
          <cell r="D153" t="str">
            <v>Input Rate</v>
          </cell>
        </row>
        <row r="154">
          <cell r="D154">
            <v>261.2</v>
          </cell>
        </row>
        <row r="155">
          <cell r="D155">
            <v>548.20000000000005</v>
          </cell>
        </row>
        <row r="156">
          <cell r="D156">
            <v>364.21</v>
          </cell>
        </row>
        <row r="157">
          <cell r="D157" t="str">
            <v>Input Rate</v>
          </cell>
        </row>
        <row r="158">
          <cell r="D158" t="str">
            <v>Input Rate</v>
          </cell>
        </row>
        <row r="159">
          <cell r="D159" t="str">
            <v>Input Rate</v>
          </cell>
        </row>
        <row r="160">
          <cell r="D160" t="str">
            <v>Input Rate</v>
          </cell>
        </row>
        <row r="161">
          <cell r="D161" t="str">
            <v>Input Rate</v>
          </cell>
        </row>
        <row r="162">
          <cell r="D162"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Road Detail Est."/>
      <sheetName val="Road data"/>
      <sheetName val="Lead"/>
      <sheetName val="leads"/>
      <sheetName val="Plant_&amp;__Machinery"/>
      <sheetName val="Summary_of_Rates"/>
      <sheetName val="Basic_Approach"/>
      <sheetName val="Plant_&amp;__Machinery1"/>
      <sheetName val="Summary_of_Rates1"/>
      <sheetName val="Basic_Approach1"/>
      <sheetName val="ewst"/>
      <sheetName val="r"/>
      <sheetName val="coverpage"/>
      <sheetName val="PH-V (20-07-06) (77)"/>
      <sheetName val="5"/>
      <sheetName val="HDPE-pipe-rates"/>
      <sheetName val="hdpe weights"/>
      <sheetName val="pvc-pipe-rates"/>
      <sheetName val="PVC weights"/>
      <sheetName val="stone"/>
      <sheetName val="index"/>
      <sheetName val="mas_hab"/>
      <sheetName val="Rate Analysis"/>
      <sheetName val="Levels"/>
      <sheetName val="v"/>
    </sheetNames>
    <sheetDataSet>
      <sheetData sheetId="0"/>
      <sheetData sheetId="1"/>
      <sheetData sheetId="2">
        <row r="50">
          <cell r="G50">
            <v>200</v>
          </cell>
        </row>
      </sheetData>
      <sheetData sheetId="3">
        <row r="13">
          <cell r="D13">
            <v>150</v>
          </cell>
        </row>
      </sheetData>
      <sheetData sheetId="4">
        <row r="53">
          <cell r="D53" t="str">
            <v>Input Rate</v>
          </cell>
        </row>
        <row r="55">
          <cell r="D55" t="str">
            <v>Input Rate</v>
          </cell>
        </row>
        <row r="56">
          <cell r="D56" t="str">
            <v>Input Rate</v>
          </cell>
        </row>
        <row r="58">
          <cell r="D58">
            <v>30</v>
          </cell>
        </row>
        <row r="81">
          <cell r="D81" t="str">
            <v>Input Rate</v>
          </cell>
        </row>
        <row r="84">
          <cell r="D84" t="str">
            <v>Input Rate</v>
          </cell>
        </row>
        <row r="128">
          <cell r="D12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Data_Base"/>
      <sheetName val="leads"/>
      <sheetName val="Data_Bit_I"/>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v"/>
      <sheetName val="ABS"/>
      <sheetName val="Levels"/>
      <sheetName val="hdpe weights"/>
      <sheetName val="PVC weights"/>
      <sheetName val="index"/>
      <sheetName val="data existing_do not delete"/>
      <sheetName val="r"/>
      <sheetName val="lead-st"/>
      <sheetName val="PH-V (20-07-06) (77)"/>
      <sheetName val="5"/>
      <sheetName val="rdamdata"/>
      <sheetName val="dBase"/>
      <sheetName val="C.D.Data (Morth)"/>
      <sheetName val="Rd.Data"/>
      <sheetName val="m"/>
      <sheetName val="PLAN_FEB97"/>
      <sheetName val="foundation"/>
      <sheetName val="Work_sheet"/>
      <sheetName val="maya"/>
      <sheetName val="Rates"/>
      <sheetName val="Road data"/>
      <sheetName val="Rd.Det.Est"/>
      <sheetName val="Road Detail Est."/>
      <sheetName val="Plant _  Machinery"/>
      <sheetName val="MRATES"/>
      <sheetName val="C.D.Abs.Est."/>
      <sheetName val="FB - 1L"/>
      <sheetName val="RMR"/>
      <sheetName val="sectorwise"/>
      <sheetName val="detls"/>
      <sheetName val="SSR"/>
      <sheetName val="PS1"/>
      <sheetName val="Sheet5"/>
      <sheetName val="ew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13">
          <cell r="D113">
            <v>4304.08</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water_cost_certificate"/>
      <sheetName val="transport"/>
      <sheetName val="RCC-Pipes-4600-34500"/>
      <sheetName val="Main Sheet"/>
      <sheetName val="CHAPTERS"/>
      <sheetName val="CHAPTERS (2)"/>
      <sheetName val="INTRODUCTION"/>
      <sheetName val="Planing and Basic Design"/>
      <sheetName val="Sheet1"/>
      <sheetName val="Planing and Basic Design (5)"/>
      <sheetName val="Planing and Basic Design (6)"/>
      <sheetName val="Planing and Basic Design (7)"/>
      <sheetName val="Planing and Basic Design (8)"/>
      <sheetName val="Traffic data- 1"/>
      <sheetName val="Traffic data-2"/>
      <sheetName val="Traffic data-3"/>
      <sheetName val="Traffic data"/>
      <sheetName val="design_new"/>
      <sheetName val="Planing and Basic Design (9)"/>
      <sheetName val="Planing and Basic Design (10)"/>
      <sheetName val="Planing and Basic Design (11)"/>
      <sheetName val="Planing and Basic Design (12)"/>
      <sheetName val="Planing and Basic Design (13)"/>
      <sheetName val="Planing and Basic Design (14)"/>
      <sheetName val="Planing and Basic Design (15)"/>
      <sheetName val="Planing and Basic Design (16)"/>
      <sheetName val="Planing and Basic Design (19)"/>
      <sheetName val="Planing and Basic Design (20)"/>
      <sheetName val="Planing and Basic Design (21)"/>
      <sheetName val="Planing and Basic Design (22)"/>
      <sheetName val="Planing and Basic Design (23)"/>
      <sheetName val="RMR CHART"/>
      <sheetName val="Lead"/>
      <sheetName val="Data-Road "/>
      <sheetName val="DATA-CD "/>
      <sheetName val="GAbs_A"/>
      <sheetName val="CD-works-Abs "/>
      <sheetName val="Estimate"/>
      <sheetName val="600 PC 1 row 0-0 "/>
      <sheetName val="900 PC 1 row 0-0 (3)"/>
      <sheetName val="CC Drain (4)"/>
      <sheetName val="Road Infrastructure"/>
      <sheetName val="900 PC 2 row 0-0 (4)"/>
      <sheetName val="Road Dam (2)"/>
      <sheetName val="Toe Drain"/>
      <sheetName val="2m 1v SC 3-8 "/>
      <sheetName val="Revetment"/>
      <sheetName val="900 PC 1 row 0-0 (4)"/>
      <sheetName val="4Mts 4Vents"/>
      <sheetName val="Seignoragecharges1.0.2"/>
      <sheetName val="Planing and Basic Design (24)"/>
      <sheetName val="PROFORMA-B"/>
      <sheetName val="PROFORMA-C"/>
      <sheetName val="Annexure-7.3"/>
      <sheetName val="F-1"/>
      <sheetName val="F-2A"/>
      <sheetName val="F-2B"/>
      <sheetName val="Format_4"/>
      <sheetName val="Format_4A"/>
      <sheetName val="Format_6"/>
      <sheetName val="Format_7"/>
      <sheetName val="Format_6 (2)"/>
      <sheetName val="F-9 &amp; 9B"/>
      <sheetName val="F-9 &amp; 9B (2)"/>
      <sheetName val="CC Pavement Design-1"/>
      <sheetName val="Design-2"/>
      <sheetName val="Design-3"/>
      <sheetName val="Design-4"/>
      <sheetName val="Exe. Summary"/>
      <sheetName val="Annexure"/>
      <sheetName val="Sheet (4)"/>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ow r="6">
          <cell r="F6">
            <v>225</v>
          </cell>
        </row>
        <row r="7">
          <cell r="F7">
            <v>522.20000000000005</v>
          </cell>
        </row>
        <row r="8">
          <cell r="F8">
            <v>522.20000000000005</v>
          </cell>
        </row>
        <row r="13">
          <cell r="F13">
            <v>522.20000000000005</v>
          </cell>
        </row>
        <row r="20">
          <cell r="F20">
            <v>522.20000000000005</v>
          </cell>
        </row>
        <row r="21">
          <cell r="F21">
            <v>522.20000000000005</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 val="v"/>
      <sheetName val="r"/>
      <sheetName val="Labour"/>
      <sheetName val="Material"/>
      <sheetName val="Plant &amp;  Machinery"/>
      <sheetName val="Iocount"/>
      <sheetName val="MRATES"/>
      <sheetName val="Specification"/>
      <sheetName val="Sheet3"/>
      <sheetName val="RMR "/>
      <sheetName val="Lead"/>
      <sheetName val="Sheet1"/>
      <sheetName val="Data_Bit_I"/>
      <sheetName val="Mp-team 1"/>
      <sheetName val="Sheet9"/>
      <sheetName val="RMR"/>
      <sheetName val="0000000000000"/>
      <sheetName val="Lead statement"/>
      <sheetName val="FF WRK"/>
      <sheetName val="Sheet1 (2)"/>
      <sheetName val="ESTIMATE"/>
      <sheetName val="detls"/>
      <sheetName val="maya"/>
      <sheetName val="culvert_(2)"/>
      <sheetName val="culvert_(3)"/>
      <sheetName val="CS_(2)"/>
      <sheetName val="Plant_&amp;__Machinery"/>
      <sheetName val="RMR_"/>
      <sheetName val="culvert_(2)1"/>
      <sheetName val="culvert_(3)1"/>
      <sheetName val="CS_(2)1"/>
      <sheetName val="Plant_&amp;__Machinery1"/>
      <sheetName val="RMR_1"/>
      <sheetName val="Lead-2014-15"/>
      <sheetName val="work_sheet"/>
      <sheetName val="ABS"/>
      <sheetName val="Est_KB"/>
      <sheetName val="sup dat"/>
      <sheetName val="Bridge Data 2005-06"/>
      <sheetName val="Specification report"/>
      <sheetName val="dBase"/>
      <sheetName val="Road Detail Est."/>
      <sheetName val="MRoad data"/>
      <sheetName val="labour &amp; Centering"/>
      <sheetName val="beam-reinft"/>
      <sheetName val="hdpe-rates"/>
      <sheetName val="hdpe weights"/>
      <sheetName val="ssr-rates"/>
      <sheetName val="pvc-rates"/>
      <sheetName val="PVC weights"/>
      <sheetName val="mlead"/>
      <sheetName val="abs road"/>
      <sheetName val="R_Det"/>
      <sheetName val="Road data"/>
      <sheetName val="other rates"/>
      <sheetName val="DATA SHEET"/>
      <sheetName val="Lead (2)"/>
      <sheetName val="m"/>
      <sheetName val="General"/>
      <sheetName val="Quarry"/>
      <sheetName val="Lead (Final)"/>
      <sheetName val="Data Road"/>
      <sheetName val="NonSSR"/>
      <sheetName val="Longitudinal"/>
      <sheetName val="Det.SC2"/>
      <sheetName val="int dia (2)"/>
      <sheetName val="coverpage"/>
      <sheetName val="C-data"/>
      <sheetName val="SUMP1420KL@HW"/>
      <sheetName val="Sheet2"/>
      <sheetName val="Main sheet"/>
      <sheetName val="Lookup"/>
      <sheetName val="Rates SSR 2008-09"/>
      <sheetName val="Bitumen trunk"/>
      <sheetName val="Feeder"/>
      <sheetName val="R99 etc"/>
      <sheetName val="Trunk unpaved"/>
      <sheetName val="PRECAST lightconc-II"/>
      <sheetName val="FORM7"/>
      <sheetName val="Data-2010-11"/>
      <sheetName val="index"/>
      <sheetName val="m1"/>
      <sheetName val="l"/>
      <sheetName val="Levels"/>
      <sheetName val="abst"/>
      <sheetName val="design"/>
      <sheetName val="Publicbuilding"/>
      <sheetName val="DATA-BASE"/>
      <sheetName val="DATA-ABSTRACT"/>
      <sheetName val="C.D.Abs.Est."/>
      <sheetName val="lead-st"/>
      <sheetName val="rdamdata"/>
      <sheetName val="p&amp;m"/>
      <sheetName val="Superstruc"/>
      <sheetName val="labour-16-17"/>
      <sheetName val="INPUT-SHEET"/>
      <sheetName val="SSR07-08"/>
      <sheetName val="HDPE"/>
      <sheetName val="59"/>
      <sheetName val="data existing_do not delete"/>
      <sheetName val="Mp-team_1"/>
      <sheetName val="Lead_statement"/>
      <sheetName val="FF_WRK"/>
      <sheetName val="Sheet1_(2)"/>
      <sheetName val="sup_dat"/>
      <sheetName val="Bridge_Data_2005-06"/>
      <sheetName val="Specification_report"/>
      <sheetName val="Road_Detail_Est_"/>
      <sheetName val="MRoad_data"/>
      <sheetName val="labour_&amp;_Centering"/>
      <sheetName val="hdpe_weights"/>
      <sheetName val="PVC_weights"/>
      <sheetName val="abs_road"/>
      <sheetName val="Road_data"/>
      <sheetName val="Det_SC2"/>
      <sheetName val="Main_sheet"/>
      <sheetName val="Rates_SSR_2008-09"/>
      <sheetName val="Bitumen_trunk"/>
      <sheetName val="R99_etc"/>
      <sheetName val="Trunk_unpaved"/>
      <sheetName val="TS memo"/>
      <sheetName val="Rd.Det.Est"/>
      <sheetName val="Usage"/>
      <sheetName val="Common "/>
      <sheetName val="Nspt-smp-final-ORIGINAL"/>
      <sheetName val="Global factors"/>
      <sheetName val="Lead Chat"/>
      <sheetName val="Data_Base"/>
      <sheetName val="Rates"/>
      <sheetName val="BTR"/>
      <sheetName val="PS1"/>
      <sheetName val="Main"/>
      <sheetName val="#REF"/>
      <sheetName val="Data CD "/>
      <sheetName val="PVC_dia"/>
      <sheetName val="ewst"/>
      <sheetName val="data_sein"/>
      <sheetName val="id"/>
      <sheetName val="basdat-f"/>
      <sheetName val="GA"/>
      <sheetName val="WATER-HAMMER"/>
      <sheetName val="PLAN_FEB97"/>
      <sheetName val="Lead 2014-15"/>
      <sheetName val="Lead sheet"/>
      <sheetName val="Data.F8.BTR"/>
      <sheetName val="HDPE-pipe-rates"/>
      <sheetName val="pvc-pipe-rates"/>
      <sheetName val="OverviewBarmer"/>
      <sheetName val="Mat"/>
      <sheetName val="Staff Acco."/>
      <sheetName val="pvc_basic"/>
      <sheetName val="New Total Layouts"/>
      <sheetName val="int-Dia"/>
      <sheetName val="DISCOUNT"/>
      <sheetName val="ston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C3">
            <v>0</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Data"/>
      <sheetName val="drain rm data"/>
      <sheetName val="LOWEST RATES"/>
      <sheetName val="leads"/>
      <sheetName val="drain_rm_data"/>
      <sheetName val="LOWEST_RATES"/>
      <sheetName val="drain_rm_data1"/>
      <sheetName val="LOWEST_RATES1"/>
      <sheetName val="Labour"/>
      <sheetName val="Material"/>
      <sheetName val="Plant &amp;  Machinery"/>
      <sheetName val="drain_rm_data2"/>
      <sheetName val="LOWEST_RATES2"/>
      <sheetName val="Plant_&amp;__Machinery"/>
      <sheetName val="Lookup"/>
      <sheetName val="maya"/>
      <sheetName val="ESTIMATE"/>
      <sheetName val="v"/>
      <sheetName val="Sheet1"/>
      <sheetName val="sectorwise"/>
      <sheetName val="abs road"/>
      <sheetName val="Road data"/>
      <sheetName val="0000000000000"/>
      <sheetName val="Data_Bit_I"/>
      <sheetName val="Nspt-smp-final-ORIGINAL"/>
      <sheetName val="Design_abf"/>
      <sheetName val="R_Det"/>
      <sheetName val="Sheet1 (2)"/>
      <sheetName val="r"/>
      <sheetName val="drain_rm_data3"/>
      <sheetName val="LOWEST_RATES3"/>
      <sheetName val="Plant_&amp;__Machinery1"/>
      <sheetName val="abs_road"/>
      <sheetName val="Road_data"/>
      <sheetName val="drain_rm_data4"/>
      <sheetName val="LOWEST_RATES4"/>
      <sheetName val="Plant_&amp;__Machinery2"/>
      <sheetName val="abs_road1"/>
      <sheetName val="Road_data1"/>
      <sheetName val="MRATES"/>
      <sheetName val="mlead"/>
      <sheetName val="banilad"/>
      <sheetName val="Quarry"/>
      <sheetName val="Plant 㫨  Machinery"/>
      <sheetName val="Plant_㫨__Machinery"/>
      <sheetName val="Road Detail Est."/>
      <sheetName val="data existing_do not delete"/>
      <sheetName val="Pipe Areas"/>
      <sheetName val="Elc.Stnd.Data-17-18 "/>
      <sheetName val="rdamdata"/>
      <sheetName val="lead-st"/>
      <sheetName val="Bitumen trunk"/>
      <sheetName val="Feeder"/>
      <sheetName val="R99 etc"/>
      <sheetName val="Trunk unpaved"/>
      <sheetName val="m"/>
      <sheetName val="Road data.PS"/>
      <sheetName val="eligibilty"/>
      <sheetName val="SUMP1420KL@HW"/>
      <sheetName val="Sheet2"/>
      <sheetName val="Rates"/>
      <sheetName val="Av.G Level"/>
      <sheetName val="Elc.Stnd.Data-18-19-final "/>
      <sheetName val="stone"/>
      <sheetName val="index"/>
      <sheetName val="narsib~1"/>
      <sheetName val="GROUND"/>
      <sheetName val="SECOND"/>
      <sheetName val="Data 07-08 "/>
      <sheetName val="Rate Analysis"/>
      <sheetName val="hdpe weights"/>
      <sheetName val="Levels"/>
      <sheetName val="mas_hab"/>
      <sheetName val="HDPE"/>
      <sheetName val="DI"/>
      <sheetName val="pvc"/>
      <sheetName val="data.f8.btr"/>
      <sheetName val="HEAD"/>
      <sheetName val="Input"/>
      <sheetName val="CD Data"/>
      <sheetName val="ww-march-02"/>
      <sheetName val="data1"/>
      <sheetName val="pierDesign1"/>
      <sheetName val="RAFT"/>
      <sheetName val="scour depth"/>
      <sheetName val="Elc.Stnd.Data-18-19"/>
      <sheetName val="HS 1 BPT (2)all bpts"/>
      <sheetName val="Elc.Stnd.Data-17-18-final "/>
      <sheetName val="final abstract"/>
      <sheetName val="coverpage"/>
      <sheetName val="TS memo"/>
      <sheetName val="Sheet3"/>
      <sheetName val="RMR"/>
      <sheetName val="Convey"/>
      <sheetName val="COVER"/>
      <sheetName val="Specification"/>
      <sheetName val="elect."/>
      <sheetName val="DETAILED  BOQ"/>
      <sheetName val="Sheet1_(2)"/>
      <sheetName val="Flight-1"/>
      <sheetName val="C-Drain"/>
      <sheetName val="Mp-team 1"/>
      <sheetName val="Staff Acco."/>
      <sheetName val="em"/>
      <sheetName val="DATA SHEET"/>
      <sheetName val="detls"/>
      <sheetName val="id"/>
      <sheetName val="Cut Off Statement"/>
      <sheetName val="DATA_PRG"/>
      <sheetName val="PVC weights"/>
      <sheetName val="steel SF (slab-2)"/>
      <sheetName val="nodes"/>
      <sheetName val="ssr-rates"/>
      <sheetName val="LEAD STATEMENT"/>
      <sheetName val="Lead-2014-15"/>
      <sheetName val="Sheet1_(2)1"/>
      <sheetName val="Plant_㫨__Machinery1"/>
      <sheetName val="Pipe_Areas"/>
      <sheetName val="Elc_Stnd_Data-18-19-final_"/>
      <sheetName val="Elc_Stnd_Data-17-18_"/>
      <sheetName val="Av_G_Level"/>
      <sheetName val="CD_Data"/>
      <sheetName val="dBase"/>
      <sheetName val="Lead(4380)"/>
      <sheetName val="mlead "/>
      <sheetName val="labour &amp; Centering"/>
      <sheetName val="GA"/>
      <sheetName val="PROCTOR"/>
      <sheetName val="l"/>
      <sheetName val="Part-A"/>
      <sheetName val="Data "/>
      <sheetName val="C.D.Data (Morth)"/>
      <sheetName val="Data_Base"/>
      <sheetName val="ewst"/>
      <sheetName val="Challan"/>
      <sheetName val="t_prsr"/>
      <sheetName val="Executive Summary -Thermal"/>
      <sheetName val="Stationwise Thermal &amp; Hydel Gen"/>
      <sheetName val="TWELVE"/>
      <sheetName val="ABS"/>
      <sheetName val="habs-list"/>
      <sheetName val="int-Dia"/>
      <sheetName val="HDPE-pipe-rates"/>
      <sheetName val="pvc-pipe-rates"/>
      <sheetName val="HS final-2"/>
      <sheetName val="FORM7"/>
      <sheetName val="Elc.data-20-21"/>
      <sheetName val="data- Civil"/>
      <sheetName val="2a.Est. Drainage System"/>
      <sheetName val="data- MS Gates &amp; Grills"/>
      <sheetName val="MS-Truss data"/>
      <sheetName val="RF_DesignCT_Sp@53.0"/>
      <sheetName val="MRoad data"/>
      <sheetName val="Lead 09-10"/>
      <sheetName val="Work_sheet"/>
      <sheetName val="ROADS"/>
      <sheetName val="WATER-HAMMER"/>
      <sheetName val="Data_"/>
      <sheetName val="Sorted"/>
      <sheetName val="wh"/>
      <sheetName val="PVC_dia"/>
      <sheetName val="Det.SC2"/>
      <sheetName val="C-data"/>
      <sheetName val="Wordsdata"/>
      <sheetName val="segments-details"/>
      <sheetName val="int-Dia-hdpe"/>
      <sheetName val="int-Dia-pvc"/>
      <sheetName val="cert"/>
      <sheetName val="Labour Charges"/>
      <sheetName val="G F  (2)"/>
      <sheetName val="DISCOUNT"/>
      <sheetName val="Global factors"/>
      <sheetName val="boredetails"/>
    </sheetNames>
    <sheetDataSet>
      <sheetData sheetId="0" refreshError="1">
        <row r="7">
          <cell r="N7">
            <v>2424</v>
          </cell>
        </row>
        <row r="9">
          <cell r="N9">
            <v>431.64499999999998</v>
          </cell>
        </row>
        <row r="26">
          <cell r="N26">
            <v>295.47500000000002</v>
          </cell>
        </row>
        <row r="28">
          <cell r="N28">
            <v>340.47500000000002</v>
          </cell>
        </row>
      </sheetData>
      <sheetData sheetId="1"/>
      <sheetData sheetId="2"/>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other rates"/>
      <sheetName val="leads"/>
      <sheetName val="RAFT"/>
      <sheetName val="maya"/>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_vent_Pipe1"/>
      <sheetName val="Four_vents1"/>
      <sheetName val="two_vents1"/>
      <sheetName val="One_vent_1"/>
      <sheetName val="Plant_&amp;__Machinery1"/>
      <sheetName val="Lead_statement_(2)1"/>
      <sheetName val="Lead_statement1"/>
      <sheetName val="Summary_of_Rates1"/>
      <sheetName val="Basic_Approach1"/>
      <sheetName val="Lead_(2)1"/>
      <sheetName val="Data_(2)1"/>
      <sheetName val="6_5%_(2)1"/>
      <sheetName val="est_(2)1"/>
      <sheetName val="Abstract_(2)1"/>
      <sheetName val="key_(2)1"/>
      <sheetName val="pro-B_(2)1"/>
      <sheetName val="est__(mord)1"/>
      <sheetName val="est(old)_1"/>
      <sheetName val="6_5%1"/>
      <sheetName val="Design"/>
      <sheetName val="DATA-BASE"/>
      <sheetName val="DATA-ABSTRACT"/>
      <sheetName val="r"/>
      <sheetName val="Sheet5"/>
      <sheetName val="Road data"/>
      <sheetName val="Iocount"/>
      <sheetName val="stone"/>
      <sheetName val="DI"/>
      <sheetName val="m"/>
      <sheetName val="detls"/>
      <sheetName val="Hire"/>
      <sheetName val="Road Detail Est."/>
      <sheetName val="SUMP1420KL@HW"/>
      <sheetName val="Data-Road "/>
      <sheetName val="Side Drains"/>
      <sheetName val="DATA-CD "/>
      <sheetName val="Protection Wall"/>
      <sheetName val="mlead"/>
      <sheetName val="FORM7"/>
      <sheetName val="Rate Analysis"/>
      <sheetName val="Specification"/>
      <sheetName val="RMR"/>
      <sheetName val="l"/>
      <sheetName val="PRECAST lightconc-II"/>
      <sheetName val="FB - 1L"/>
      <sheetName val="Boq"/>
      <sheetName val="Sheet1 (2)"/>
      <sheetName val="WT AVG LEAD"/>
      <sheetName val="DATA-CD (New)"/>
      <sheetName val="Met"/>
      <sheetName val="GA"/>
      <sheetName val="v"/>
      <sheetName val="habs-list"/>
      <sheetName val="int-Dia"/>
      <sheetName val="nodes"/>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13">
          <cell r="D113">
            <v>4304.08</v>
          </cell>
        </row>
        <row r="114">
          <cell r="D114">
            <v>3301.82</v>
          </cell>
        </row>
        <row r="117">
          <cell r="D117">
            <v>918.77</v>
          </cell>
        </row>
        <row r="118">
          <cell r="D118">
            <v>4581.2</v>
          </cell>
        </row>
        <row r="119">
          <cell r="D119">
            <v>3381.2</v>
          </cell>
        </row>
        <row r="120">
          <cell r="D120">
            <v>2515.83</v>
          </cell>
        </row>
        <row r="122">
          <cell r="D122">
            <v>732.86</v>
          </cell>
        </row>
      </sheetData>
      <sheetData sheetId="12" refreshError="1"/>
      <sheetData sheetId="13" refreshError="1"/>
      <sheetData sheetId="14" refreshError="1">
        <row r="4">
          <cell r="G4">
            <v>196</v>
          </cell>
        </row>
        <row r="13">
          <cell r="G13">
            <v>2400</v>
          </cell>
        </row>
        <row r="48">
          <cell r="G48">
            <v>223</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sheetData sheetId="3" refreshError="1"/>
      <sheetData sheetId="4">
        <row r="115">
          <cell r="D115" t="str">
            <v>Input Rate</v>
          </cell>
        </row>
        <row r="126">
          <cell r="D126"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Material"/>
      <sheetName val="Plant &amp;  Machin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7">
          <cell r="H7">
            <v>48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1000000000000"/>
      <sheetName val="Title"/>
      <sheetName val="specific"/>
      <sheetName val="detailed"/>
      <sheetName val="data "/>
      <sheetName val="lead"/>
    </sheetNames>
    <sheetDataSet>
      <sheetData sheetId="0" refreshError="1"/>
      <sheetData sheetId="1" refreshError="1"/>
      <sheetData sheetId="2" refreshError="1"/>
      <sheetData sheetId="3" refreshError="1"/>
      <sheetData sheetId="4"/>
      <sheetData sheetId="5" refreshError="1"/>
      <sheetData sheetId="6"/>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Sheet3"/>
      <sheetName val="Sheet1"/>
      <sheetName val="Estimate (2)"/>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s>
    <sheetDataSet>
      <sheetData sheetId="0"/>
      <sheetData sheetId="1">
        <row r="4">
          <cell r="B4" t="str">
            <v>Description of Item</v>
          </cell>
        </row>
        <row r="6">
          <cell r="B6">
            <v>2</v>
          </cell>
        </row>
        <row r="7">
          <cell r="B7" t="str">
            <v>Earth work excavation and depositing on bank with an initial lead of 10 m and initial lift of 2 m, including seigniorage and labour charges etc. complete- in BC soils as per SS no. 20-B for foundations</v>
          </cell>
        </row>
        <row r="10">
          <cell r="B10" t="str">
            <v>Filling with local sand including cost and conveyance of all materials and all labour charges for watering and ramming etc complete</v>
          </cell>
        </row>
        <row r="14">
          <cell r="B14" t="str">
            <v>C.C.(1:4:8)mix using 40 mm HBG metal including cost and conveyance of all materials and labour charges etc. complete-1cum</v>
          </cell>
        </row>
        <row r="17">
          <cell r="B17" t="str">
            <v>Country Brick masonary in cement mortar(1:6), including cost, seigniorage and conveyance of all materials and labour charges etc. complete for basements</v>
          </cell>
        </row>
        <row r="18">
          <cell r="B18" t="str">
            <v>Washing plat form alround</v>
          </cell>
        </row>
        <row r="19">
          <cell r="B19" t="str">
            <v>Washing plat form above G L</v>
          </cell>
        </row>
        <row r="21">
          <cell r="B21" t="str">
            <v>Flooring with PCC(1:4:8) 100 mm thick over that V.C.C.(1:1.5:3) mix using 20 mm HBG chips - 50 mm thick including bedding over that with cement mortar(1:3) 12 mm thick  including cost, seigniorage and conveyance charges etc. complete.</v>
          </cell>
        </row>
        <row r="22">
          <cell r="B22" t="str">
            <v xml:space="preserve">Washing plat form alround out side </v>
          </cell>
        </row>
        <row r="24">
          <cell r="B24" t="str">
            <v xml:space="preserve">Plastering with Cement Mortar (1:5) - 12 mm thick, including cost, seigniorage and conveyance of all materials and labour charges etc. complete </v>
          </cell>
        </row>
        <row r="27">
          <cell r="B27" t="str">
            <v>Provision for unforceen item of work</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c1"/>
      <sheetName val="enc2"/>
      <sheetName val="enc3"/>
      <sheetName val="enc4"/>
      <sheetName val="enc5"/>
      <sheetName val="enc234"/>
      <sheetName val="ABSTITLE"/>
      <sheetName val="abs312 (3)"/>
      <sheetName val="ridf4 ALL23.3.99"/>
      <sheetName val="TIT_3 (2)"/>
      <sheetName val="sectorwise type2"/>
      <sheetName val="99-2000 "/>
      <sheetName val="98-99"/>
      <sheetName val="97-98"/>
      <sheetName val="Abstractab"/>
      <sheetName val="Abstract"/>
      <sheetName val="encnewgovt"/>
      <sheetName val="sectorwise"/>
      <sheetName val="ridf2enc"/>
      <sheetName val="ridf3enc"/>
      <sheetName val="ridf4enc"/>
      <sheetName val="LINKED23"/>
      <sheetName val="comprptsENC"/>
      <sheetName val="FINENC"/>
      <sheetName val="T&amp;A_Phy"/>
      <sheetName val="T&amp;A_Fin"/>
      <sheetName val="TIT_abs"/>
      <sheetName val="Sheet3"/>
      <sheetName val="TELE"/>
      <sheetName val="TIT_4"/>
      <sheetName val="abs312 (2)"/>
      <sheetName val="Lead"/>
      <sheetName val="r"/>
      <sheetName val="l"/>
      <sheetName val="Plant &amp;  Machinery"/>
      <sheetName val="Labour"/>
      <sheetName val="Material"/>
      <sheetName val="Lead  RATES"/>
      <sheetName val="maya"/>
      <sheetName val="leads"/>
      <sheetName val="Levels"/>
      <sheetName val="data-sheet"/>
      <sheetName val="lead-st"/>
      <sheetName val="v"/>
      <sheetName val="data"/>
      <sheetName val="m"/>
      <sheetName val="Specification"/>
      <sheetName val="SubAnlysis"/>
      <sheetName val="MRATES"/>
      <sheetName val="Lead statement"/>
      <sheetName val="Quarry"/>
      <sheetName val="Data Road Rev"/>
      <sheetName val="RMR"/>
      <sheetName val="moment calculation"/>
      <sheetName val="Road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1">
          <cell r="A1" t="str">
            <v>District</v>
          </cell>
          <cell r="B1" t="str">
            <v>Alloc</v>
          </cell>
          <cell r="C1" t="str">
            <v>expmar99</v>
          </cell>
          <cell r="D1" t="str">
            <v>relmar99</v>
          </cell>
          <cell r="E1" t="str">
            <v>obmar99</v>
          </cell>
          <cell r="F1" t="str">
            <v>Rel</v>
          </cell>
          <cell r="G1" t="str">
            <v>acpExp</v>
          </cell>
          <cell r="H1" t="str">
            <v>Exp1</v>
          </cell>
          <cell r="I1" t="str">
            <v>Expfinal</v>
          </cell>
          <cell r="J1" t="str">
            <v>Bal</v>
          </cell>
          <cell r="K1" t="str">
            <v>totwrks</v>
          </cell>
          <cell r="L1" t="str">
            <v>comp3/99</v>
          </cell>
          <cell r="M1" t="str">
            <v>Works</v>
          </cell>
          <cell r="N1" t="str">
            <v>totest</v>
          </cell>
          <cell r="O1" t="str">
            <v>Bal Est</v>
          </cell>
          <cell r="P1" t="str">
            <v>totcomp</v>
          </cell>
          <cell r="Q1" t="str">
            <v>Comp</v>
          </cell>
          <cell r="R1" t="str">
            <v>Bal</v>
          </cell>
        </row>
        <row r="2">
          <cell r="A2" t="str">
            <v>Srikakulam</v>
          </cell>
          <cell r="B2">
            <v>6.3399564873875507</v>
          </cell>
          <cell r="C2">
            <v>3.3949000000000003</v>
          </cell>
          <cell r="D2">
            <v>3.8</v>
          </cell>
          <cell r="E2">
            <v>0.40509999999999957</v>
          </cell>
          <cell r="F2">
            <v>1.65</v>
          </cell>
          <cell r="G2">
            <v>1.4691000000000001</v>
          </cell>
          <cell r="H2">
            <v>1.0640000000000005</v>
          </cell>
          <cell r="I2">
            <v>1.0640000000000005</v>
          </cell>
          <cell r="J2">
            <v>0.58599999999999941</v>
          </cell>
          <cell r="K2">
            <v>24</v>
          </cell>
          <cell r="L2">
            <v>5</v>
          </cell>
          <cell r="M2">
            <v>19</v>
          </cell>
          <cell r="N2">
            <v>13.037000000000001</v>
          </cell>
          <cell r="O2">
            <v>9.642100000000001</v>
          </cell>
          <cell r="P2">
            <v>7</v>
          </cell>
          <cell r="Q2">
            <v>2</v>
          </cell>
          <cell r="R2">
            <v>17</v>
          </cell>
        </row>
        <row r="3">
          <cell r="A3" t="str">
            <v>Vizianagaram</v>
          </cell>
          <cell r="B3">
            <v>6.5264973504227655</v>
          </cell>
          <cell r="C3">
            <v>2.7987000000000002</v>
          </cell>
          <cell r="D3">
            <v>3.35</v>
          </cell>
          <cell r="E3">
            <v>0.5512999999999999</v>
          </cell>
          <cell r="F3">
            <v>1.25</v>
          </cell>
          <cell r="G3">
            <v>1.4843999999999999</v>
          </cell>
          <cell r="H3">
            <v>0.93310000000000004</v>
          </cell>
          <cell r="I3">
            <v>0.93310000000000004</v>
          </cell>
          <cell r="J3">
            <v>0.31689999999999996</v>
          </cell>
          <cell r="K3">
            <v>23</v>
          </cell>
          <cell r="L3">
            <v>2</v>
          </cell>
          <cell r="M3">
            <v>21</v>
          </cell>
          <cell r="N3">
            <v>12.724500000000001</v>
          </cell>
          <cell r="O3">
            <v>9.9258000000000006</v>
          </cell>
          <cell r="P3">
            <v>5</v>
          </cell>
          <cell r="Q3">
            <v>3</v>
          </cell>
          <cell r="R3">
            <v>18</v>
          </cell>
        </row>
        <row r="4">
          <cell r="A4" t="str">
            <v>Visakhapatnam</v>
          </cell>
          <cell r="B4">
            <v>5.2308372495736588</v>
          </cell>
          <cell r="C4">
            <v>4.8526999999999996</v>
          </cell>
          <cell r="D4">
            <v>4.3</v>
          </cell>
          <cell r="E4">
            <v>-0.55269999999999975</v>
          </cell>
          <cell r="F4">
            <v>1.9</v>
          </cell>
          <cell r="G4">
            <v>1.6009</v>
          </cell>
          <cell r="H4">
            <v>2.1536</v>
          </cell>
          <cell r="I4">
            <v>2.1536</v>
          </cell>
          <cell r="J4">
            <v>-0.25360000000000005</v>
          </cell>
          <cell r="K4">
            <v>17</v>
          </cell>
          <cell r="L4">
            <v>0</v>
          </cell>
          <cell r="M4">
            <v>17</v>
          </cell>
          <cell r="N4">
            <v>12.808</v>
          </cell>
          <cell r="O4">
            <v>7.9553000000000003</v>
          </cell>
          <cell r="P4">
            <v>3</v>
          </cell>
          <cell r="Q4">
            <v>3</v>
          </cell>
          <cell r="R4">
            <v>14</v>
          </cell>
        </row>
        <row r="5">
          <cell r="A5" t="str">
            <v>East Godavari</v>
          </cell>
          <cell r="B5">
            <v>4.4450248230196028</v>
          </cell>
          <cell r="C5">
            <v>3.9397999999999995</v>
          </cell>
          <cell r="D5">
            <v>4.2699999999999996</v>
          </cell>
          <cell r="E5">
            <v>0.33020000000000005</v>
          </cell>
          <cell r="F5">
            <v>0.15</v>
          </cell>
          <cell r="G5">
            <v>0.37359999999999999</v>
          </cell>
          <cell r="H5">
            <v>4.3399999999999939E-2</v>
          </cell>
          <cell r="I5">
            <v>4.3399999999999939E-2</v>
          </cell>
          <cell r="J5">
            <v>0.10660000000000006</v>
          </cell>
          <cell r="K5">
            <v>31</v>
          </cell>
          <cell r="L5">
            <v>16</v>
          </cell>
          <cell r="M5">
            <v>15</v>
          </cell>
          <cell r="N5">
            <v>10.7</v>
          </cell>
          <cell r="O5">
            <v>6.7601999999999993</v>
          </cell>
          <cell r="P5">
            <v>16</v>
          </cell>
          <cell r="Q5">
            <v>0</v>
          </cell>
          <cell r="R5">
            <v>15</v>
          </cell>
        </row>
        <row r="6">
          <cell r="A6" t="str">
            <v>West Godavari</v>
          </cell>
          <cell r="B6">
            <v>6.5109139226683252</v>
          </cell>
          <cell r="C6">
            <v>7.9578999999999995</v>
          </cell>
          <cell r="D6">
            <v>8.6300000000000008</v>
          </cell>
          <cell r="E6">
            <v>0.67210000000000125</v>
          </cell>
          <cell r="F6">
            <v>0.45</v>
          </cell>
          <cell r="G6">
            <v>1.3902000000000001</v>
          </cell>
          <cell r="H6">
            <v>0.71809999999999885</v>
          </cell>
          <cell r="I6">
            <v>0.71809999999999885</v>
          </cell>
          <cell r="J6">
            <v>-0.26809999999999884</v>
          </cell>
          <cell r="K6">
            <v>40</v>
          </cell>
          <cell r="L6">
            <v>21</v>
          </cell>
          <cell r="M6">
            <v>19</v>
          </cell>
          <cell r="N6">
            <v>17.86</v>
          </cell>
          <cell r="O6">
            <v>9.9021000000000008</v>
          </cell>
          <cell r="P6">
            <v>23</v>
          </cell>
          <cell r="Q6">
            <v>2</v>
          </cell>
          <cell r="R6">
            <v>17</v>
          </cell>
        </row>
        <row r="7">
          <cell r="A7" t="str">
            <v>Krishna</v>
          </cell>
          <cell r="B7">
            <v>6.0240139964167332</v>
          </cell>
          <cell r="C7">
            <v>5.8304000000000009</v>
          </cell>
          <cell r="D7">
            <v>6.61</v>
          </cell>
          <cell r="E7">
            <v>0.7795999999999994</v>
          </cell>
          <cell r="F7">
            <v>0.5</v>
          </cell>
          <cell r="G7">
            <v>1.2702</v>
          </cell>
          <cell r="H7">
            <v>0.49060000000000059</v>
          </cell>
          <cell r="I7">
            <v>0.49060000000000059</v>
          </cell>
          <cell r="J7">
            <v>9.3999999999994088E-3</v>
          </cell>
          <cell r="K7">
            <v>29</v>
          </cell>
          <cell r="L7">
            <v>12</v>
          </cell>
          <cell r="M7">
            <v>17</v>
          </cell>
          <cell r="N7">
            <v>14.992000000000001</v>
          </cell>
          <cell r="O7">
            <v>9.1616</v>
          </cell>
          <cell r="P7">
            <v>13</v>
          </cell>
          <cell r="Q7">
            <v>1</v>
          </cell>
          <cell r="R7">
            <v>16</v>
          </cell>
        </row>
        <row r="8">
          <cell r="A8" t="str">
            <v>Guntur</v>
          </cell>
          <cell r="B8">
            <v>11.884106113543091</v>
          </cell>
          <cell r="C8">
            <v>7.6001000000000003</v>
          </cell>
          <cell r="D8">
            <v>6.85</v>
          </cell>
          <cell r="E8">
            <v>-0.75010000000000066</v>
          </cell>
          <cell r="F8">
            <v>2.15</v>
          </cell>
          <cell r="G8">
            <v>2.9051999999999998</v>
          </cell>
          <cell r="H8">
            <v>3.6553000000000004</v>
          </cell>
          <cell r="I8">
            <v>3.6553000000000004</v>
          </cell>
          <cell r="J8">
            <v>-1.5053000000000005</v>
          </cell>
          <cell r="K8">
            <v>50</v>
          </cell>
          <cell r="L8">
            <v>11</v>
          </cell>
          <cell r="M8">
            <v>39</v>
          </cell>
          <cell r="N8">
            <v>25.673999999999999</v>
          </cell>
          <cell r="O8">
            <v>18.073899999999998</v>
          </cell>
          <cell r="P8">
            <v>14</v>
          </cell>
          <cell r="Q8">
            <v>3</v>
          </cell>
          <cell r="R8">
            <v>36</v>
          </cell>
        </row>
        <row r="9">
          <cell r="A9" t="str">
            <v>Prakasam</v>
          </cell>
          <cell r="B9">
            <v>6.4859278359734427</v>
          </cell>
          <cell r="C9">
            <v>4.9009</v>
          </cell>
          <cell r="D9">
            <v>6.1</v>
          </cell>
          <cell r="E9">
            <v>1.1990999999999996</v>
          </cell>
          <cell r="F9">
            <v>0.65</v>
          </cell>
          <cell r="G9">
            <v>1.5345</v>
          </cell>
          <cell r="H9">
            <v>0.33540000000000036</v>
          </cell>
          <cell r="I9">
            <v>0.33540000000000036</v>
          </cell>
          <cell r="J9">
            <v>0.31459999999999966</v>
          </cell>
          <cell r="K9">
            <v>25</v>
          </cell>
          <cell r="L9">
            <v>10</v>
          </cell>
          <cell r="M9">
            <v>15</v>
          </cell>
          <cell r="N9">
            <v>14.765000000000001</v>
          </cell>
          <cell r="O9">
            <v>9.8641000000000005</v>
          </cell>
          <cell r="P9">
            <v>12</v>
          </cell>
          <cell r="Q9">
            <v>2</v>
          </cell>
          <cell r="R9">
            <v>13</v>
          </cell>
        </row>
        <row r="10">
          <cell r="A10" t="str">
            <v>Nellore</v>
          </cell>
          <cell r="B10">
            <v>3.9844260406573611</v>
          </cell>
          <cell r="C10">
            <v>6.7767999999999997</v>
          </cell>
          <cell r="D10">
            <v>7.43</v>
          </cell>
          <cell r="E10">
            <v>0.6532</v>
          </cell>
          <cell r="F10">
            <v>0.65</v>
          </cell>
          <cell r="G10">
            <v>1.0651999999999999</v>
          </cell>
          <cell r="H10">
            <v>0.41199999999999992</v>
          </cell>
          <cell r="I10">
            <v>0.41199999999999992</v>
          </cell>
          <cell r="J10">
            <v>0.2380000000000001</v>
          </cell>
          <cell r="K10">
            <v>33</v>
          </cell>
          <cell r="L10">
            <v>17</v>
          </cell>
          <cell r="M10">
            <v>16</v>
          </cell>
          <cell r="N10">
            <v>12.836500000000001</v>
          </cell>
          <cell r="O10">
            <v>6.0597000000000012</v>
          </cell>
          <cell r="P10">
            <v>20</v>
          </cell>
          <cell r="Q10">
            <v>3</v>
          </cell>
          <cell r="R10">
            <v>13</v>
          </cell>
        </row>
        <row r="11">
          <cell r="A11" t="str">
            <v>Chittoor</v>
          </cell>
          <cell r="B11">
            <v>7.3833228654780658</v>
          </cell>
          <cell r="C11">
            <v>3.9831000000000008</v>
          </cell>
          <cell r="D11">
            <v>5.6</v>
          </cell>
          <cell r="E11">
            <v>1.6168999999999989</v>
          </cell>
          <cell r="F11">
            <v>0.1</v>
          </cell>
          <cell r="G11">
            <v>0.81599999999999995</v>
          </cell>
          <cell r="H11">
            <v>-0.80089999999999895</v>
          </cell>
          <cell r="I11">
            <v>0.4</v>
          </cell>
          <cell r="J11">
            <v>-0.30000000000000004</v>
          </cell>
          <cell r="K11">
            <v>34</v>
          </cell>
          <cell r="L11">
            <v>10</v>
          </cell>
          <cell r="M11">
            <v>24</v>
          </cell>
          <cell r="N11">
            <v>15.212</v>
          </cell>
          <cell r="O11">
            <v>11.228899999999999</v>
          </cell>
          <cell r="P11">
            <v>12</v>
          </cell>
          <cell r="Q11">
            <v>2</v>
          </cell>
          <cell r="R11">
            <v>22</v>
          </cell>
        </row>
        <row r="12">
          <cell r="A12" t="str">
            <v>Cuddapah</v>
          </cell>
          <cell r="B12">
            <v>5.2888970247093976</v>
          </cell>
          <cell r="C12">
            <v>4.974400000000001</v>
          </cell>
          <cell r="D12">
            <v>5.8</v>
          </cell>
          <cell r="E12">
            <v>0.82559999999999878</v>
          </cell>
          <cell r="F12">
            <v>0.2</v>
          </cell>
          <cell r="G12">
            <v>0.43450000000000005</v>
          </cell>
          <cell r="H12">
            <v>-0.39109999999999873</v>
          </cell>
          <cell r="I12">
            <v>0.2</v>
          </cell>
          <cell r="J12">
            <v>0</v>
          </cell>
          <cell r="K12">
            <v>32</v>
          </cell>
          <cell r="L12">
            <v>11</v>
          </cell>
          <cell r="M12">
            <v>21</v>
          </cell>
          <cell r="N12">
            <v>13.017999999999999</v>
          </cell>
          <cell r="O12">
            <v>8.0435999999999979</v>
          </cell>
          <cell r="P12">
            <v>14</v>
          </cell>
          <cell r="Q12">
            <v>3</v>
          </cell>
          <cell r="R12">
            <v>18</v>
          </cell>
        </row>
        <row r="13">
          <cell r="A13" t="str">
            <v>Anantapur</v>
          </cell>
          <cell r="B13">
            <v>8.4452973028702978</v>
          </cell>
          <cell r="C13">
            <v>3.1979999999999995</v>
          </cell>
          <cell r="D13">
            <v>4</v>
          </cell>
          <cell r="E13">
            <v>0.80200000000000049</v>
          </cell>
          <cell r="F13">
            <v>0.5</v>
          </cell>
          <cell r="G13">
            <v>1.3625999999999998</v>
          </cell>
          <cell r="H13">
            <v>0.56059999999999932</v>
          </cell>
          <cell r="I13">
            <v>0.56059999999999932</v>
          </cell>
          <cell r="J13">
            <v>-6.0599999999999321E-2</v>
          </cell>
          <cell r="K13">
            <v>29</v>
          </cell>
          <cell r="L13">
            <v>3</v>
          </cell>
          <cell r="M13">
            <v>26</v>
          </cell>
          <cell r="N13">
            <v>16.042000000000002</v>
          </cell>
          <cell r="O13">
            <v>12.844000000000001</v>
          </cell>
          <cell r="P13">
            <v>6</v>
          </cell>
          <cell r="Q13">
            <v>3</v>
          </cell>
          <cell r="R13">
            <v>23</v>
          </cell>
        </row>
        <row r="14">
          <cell r="A14" t="str">
            <v>Kurnool</v>
          </cell>
          <cell r="B14">
            <v>7.0542955554222964</v>
          </cell>
          <cell r="C14">
            <v>6.0845000000000002</v>
          </cell>
          <cell r="D14">
            <v>7.95</v>
          </cell>
          <cell r="E14">
            <v>1.8654999999999999</v>
          </cell>
          <cell r="F14">
            <v>0</v>
          </cell>
          <cell r="G14">
            <v>2.1309</v>
          </cell>
          <cell r="H14">
            <v>0.26540000000000008</v>
          </cell>
          <cell r="I14">
            <v>0.26540000000000008</v>
          </cell>
          <cell r="J14">
            <v>-0.26540000000000008</v>
          </cell>
          <cell r="K14">
            <v>45</v>
          </cell>
          <cell r="L14">
            <v>21</v>
          </cell>
          <cell r="M14">
            <v>24</v>
          </cell>
          <cell r="N14">
            <v>16.812999999999999</v>
          </cell>
          <cell r="O14">
            <v>10.728499999999999</v>
          </cell>
          <cell r="P14">
            <v>24</v>
          </cell>
          <cell r="Q14">
            <v>3</v>
          </cell>
          <cell r="R14">
            <v>21</v>
          </cell>
        </row>
        <row r="15">
          <cell r="A15" t="str">
            <v>Mahabubnagar</v>
          </cell>
          <cell r="B15">
            <v>7.5731513714994483</v>
          </cell>
          <cell r="C15">
            <v>5.5608999999999993</v>
          </cell>
          <cell r="D15">
            <v>6.83</v>
          </cell>
          <cell r="E15">
            <v>1.2691000000000008</v>
          </cell>
          <cell r="F15">
            <v>0.45</v>
          </cell>
          <cell r="G15">
            <v>1.7105000000000001</v>
          </cell>
          <cell r="H15">
            <v>0.44139999999999935</v>
          </cell>
          <cell r="I15">
            <v>0.44139999999999935</v>
          </cell>
          <cell r="J15">
            <v>8.6000000000006627E-3</v>
          </cell>
          <cell r="K15">
            <v>35</v>
          </cell>
          <cell r="L15">
            <v>9</v>
          </cell>
          <cell r="M15">
            <v>26</v>
          </cell>
          <cell r="N15">
            <v>17.078499999999998</v>
          </cell>
          <cell r="O15">
            <v>11.517599999999998</v>
          </cell>
          <cell r="P15">
            <v>15</v>
          </cell>
          <cell r="Q15">
            <v>6</v>
          </cell>
          <cell r="R15">
            <v>20</v>
          </cell>
        </row>
        <row r="16">
          <cell r="A16" t="str">
            <v>Ranga Reddy</v>
          </cell>
          <cell r="B16">
            <v>4.9360014265740455</v>
          </cell>
          <cell r="C16">
            <v>1.9265999999999999</v>
          </cell>
          <cell r="D16">
            <v>2.6150000000000002</v>
          </cell>
          <cell r="E16">
            <v>0.68840000000000034</v>
          </cell>
          <cell r="F16">
            <v>1.2</v>
          </cell>
          <cell r="G16">
            <v>0.75719999999999998</v>
          </cell>
          <cell r="H16">
            <v>6.8799999999999639E-2</v>
          </cell>
          <cell r="I16">
            <v>6.8799999999999639E-2</v>
          </cell>
          <cell r="J16">
            <v>1.1312000000000002</v>
          </cell>
          <cell r="K16">
            <v>16</v>
          </cell>
          <cell r="L16">
            <v>2</v>
          </cell>
          <cell r="M16">
            <v>14</v>
          </cell>
          <cell r="N16">
            <v>9.4335000000000004</v>
          </cell>
          <cell r="O16">
            <v>7.5069000000000008</v>
          </cell>
          <cell r="P16">
            <v>4</v>
          </cell>
          <cell r="Q16">
            <v>2</v>
          </cell>
          <cell r="R16">
            <v>12</v>
          </cell>
        </row>
        <row r="17">
          <cell r="A17" t="str">
            <v>Nalgonda</v>
          </cell>
          <cell r="B17">
            <v>5.8986232929242561</v>
          </cell>
          <cell r="C17">
            <v>4.3959000000000001</v>
          </cell>
          <cell r="D17">
            <v>5.25</v>
          </cell>
          <cell r="E17">
            <v>0.85409999999999986</v>
          </cell>
          <cell r="F17">
            <v>1.25</v>
          </cell>
          <cell r="G17">
            <v>1.5286999999999999</v>
          </cell>
          <cell r="H17">
            <v>0.67460000000000009</v>
          </cell>
          <cell r="I17">
            <v>0.67460000000000009</v>
          </cell>
          <cell r="J17">
            <v>0.57539999999999991</v>
          </cell>
          <cell r="K17">
            <v>19</v>
          </cell>
          <cell r="L17">
            <v>4</v>
          </cell>
          <cell r="M17">
            <v>15</v>
          </cell>
          <cell r="N17">
            <v>13.366800000000001</v>
          </cell>
          <cell r="O17">
            <v>8.9709000000000003</v>
          </cell>
          <cell r="P17">
            <v>6</v>
          </cell>
          <cell r="Q17">
            <v>2</v>
          </cell>
          <cell r="R17">
            <v>13</v>
          </cell>
        </row>
        <row r="18">
          <cell r="A18" t="str">
            <v>Medak</v>
          </cell>
          <cell r="B18">
            <v>5.0158253982782224</v>
          </cell>
          <cell r="C18">
            <v>3.2407000000000004</v>
          </cell>
          <cell r="D18">
            <v>3.48</v>
          </cell>
          <cell r="E18">
            <v>0.23929999999999962</v>
          </cell>
          <cell r="F18">
            <v>0.7</v>
          </cell>
          <cell r="G18">
            <v>0.49380000000000002</v>
          </cell>
          <cell r="H18">
            <v>0.25450000000000039</v>
          </cell>
          <cell r="I18">
            <v>0.25450000000000039</v>
          </cell>
          <cell r="J18">
            <v>0.44549999999999956</v>
          </cell>
          <cell r="K18">
            <v>25</v>
          </cell>
          <cell r="L18">
            <v>11</v>
          </cell>
          <cell r="M18">
            <v>14</v>
          </cell>
          <cell r="N18">
            <v>10.869000000000002</v>
          </cell>
          <cell r="O18">
            <v>7.6283000000000012</v>
          </cell>
          <cell r="P18">
            <v>12</v>
          </cell>
          <cell r="Q18">
            <v>1</v>
          </cell>
          <cell r="R18">
            <v>13</v>
          </cell>
        </row>
        <row r="19">
          <cell r="A19" t="str">
            <v>Nizamabad</v>
          </cell>
          <cell r="B19">
            <v>5.1235943353648343</v>
          </cell>
          <cell r="C19">
            <v>5.4557999999999991</v>
          </cell>
          <cell r="D19">
            <v>5.2</v>
          </cell>
          <cell r="E19">
            <v>-0.25579999999999892</v>
          </cell>
          <cell r="F19">
            <v>2.15</v>
          </cell>
          <cell r="G19">
            <v>2.5670999999999999</v>
          </cell>
          <cell r="H19">
            <v>2.8228999999999989</v>
          </cell>
          <cell r="I19">
            <v>2.8228999999999989</v>
          </cell>
          <cell r="J19">
            <v>-0.67289999999999894</v>
          </cell>
          <cell r="K19">
            <v>23</v>
          </cell>
          <cell r="L19">
            <v>8</v>
          </cell>
          <cell r="M19">
            <v>15</v>
          </cell>
          <cell r="N19">
            <v>13.247999999999999</v>
          </cell>
          <cell r="O19">
            <v>7.7922000000000002</v>
          </cell>
          <cell r="P19">
            <v>11</v>
          </cell>
          <cell r="Q19">
            <v>3</v>
          </cell>
          <cell r="R19">
            <v>12</v>
          </cell>
        </row>
        <row r="20">
          <cell r="A20" t="str">
            <v>Warangal</v>
          </cell>
          <cell r="B20">
            <v>2.5385206553403421</v>
          </cell>
          <cell r="C20">
            <v>5.0892999999999997</v>
          </cell>
          <cell r="D20">
            <v>4.6349999999999998</v>
          </cell>
          <cell r="E20">
            <v>-0.45429999999999993</v>
          </cell>
          <cell r="F20">
            <v>1</v>
          </cell>
          <cell r="G20">
            <v>0.62909999999999999</v>
          </cell>
          <cell r="H20">
            <v>1.0833999999999999</v>
          </cell>
          <cell r="I20">
            <v>1.0833999999999999</v>
          </cell>
          <cell r="J20">
            <v>-8.3399999999999919E-2</v>
          </cell>
          <cell r="K20">
            <v>18</v>
          </cell>
          <cell r="L20">
            <v>9</v>
          </cell>
          <cell r="M20">
            <v>9</v>
          </cell>
          <cell r="N20">
            <v>8.9499999999999993</v>
          </cell>
          <cell r="O20">
            <v>3.8606999999999996</v>
          </cell>
          <cell r="P20">
            <v>9</v>
          </cell>
          <cell r="Q20">
            <v>0</v>
          </cell>
          <cell r="R20">
            <v>9</v>
          </cell>
        </row>
        <row r="21">
          <cell r="A21" t="str">
            <v>Khammam</v>
          </cell>
          <cell r="B21">
            <v>4.688573415434985</v>
          </cell>
          <cell r="C21">
            <v>2.2549000000000001</v>
          </cell>
          <cell r="D21">
            <v>2.8</v>
          </cell>
          <cell r="E21">
            <v>0.5450999999999997</v>
          </cell>
          <cell r="F21">
            <v>0.8</v>
          </cell>
          <cell r="G21">
            <v>1.0263</v>
          </cell>
          <cell r="H21">
            <v>0.48120000000000029</v>
          </cell>
          <cell r="I21">
            <v>0.48120000000000029</v>
          </cell>
          <cell r="J21">
            <v>0.31879999999999975</v>
          </cell>
          <cell r="K21">
            <v>17</v>
          </cell>
          <cell r="L21">
            <v>4</v>
          </cell>
          <cell r="M21">
            <v>13</v>
          </cell>
          <cell r="N21">
            <v>9.3855000000000004</v>
          </cell>
          <cell r="O21">
            <v>7.1306000000000003</v>
          </cell>
          <cell r="P21">
            <v>6</v>
          </cell>
          <cell r="Q21">
            <v>2</v>
          </cell>
          <cell r="R21">
            <v>11</v>
          </cell>
        </row>
        <row r="22">
          <cell r="A22" t="str">
            <v>Karimnagar</v>
          </cell>
          <cell r="B22">
            <v>0.74820179079228522</v>
          </cell>
          <cell r="C22">
            <v>4.7321</v>
          </cell>
          <cell r="D22">
            <v>4.95</v>
          </cell>
          <cell r="E22">
            <v>0.2179000000000002</v>
          </cell>
          <cell r="F22">
            <v>0.4</v>
          </cell>
          <cell r="G22">
            <v>0.38670000000000004</v>
          </cell>
          <cell r="H22">
            <v>0.16879999999999984</v>
          </cell>
          <cell r="I22">
            <v>0.16879999999999984</v>
          </cell>
          <cell r="J22">
            <v>0.23120000000000018</v>
          </cell>
          <cell r="K22">
            <v>14</v>
          </cell>
          <cell r="L22">
            <v>11</v>
          </cell>
          <cell r="M22">
            <v>3</v>
          </cell>
          <cell r="N22">
            <v>5.87</v>
          </cell>
          <cell r="O22">
            <v>1.1379000000000001</v>
          </cell>
          <cell r="P22">
            <v>13</v>
          </cell>
          <cell r="Q22">
            <v>2</v>
          </cell>
          <cell r="R22">
            <v>1</v>
          </cell>
        </row>
        <row r="23">
          <cell r="A23" t="str">
            <v>Adilabad</v>
          </cell>
          <cell r="B23">
            <v>2.8739917456490023</v>
          </cell>
          <cell r="C23">
            <v>1.7661000000000002</v>
          </cell>
          <cell r="D23">
            <v>1.9</v>
          </cell>
          <cell r="E23">
            <v>0.13389999999999969</v>
          </cell>
          <cell r="F23">
            <v>0.9</v>
          </cell>
          <cell r="G23">
            <v>0.93019999999999992</v>
          </cell>
          <cell r="H23">
            <v>0.79630000000000023</v>
          </cell>
          <cell r="I23">
            <v>0.79630000000000023</v>
          </cell>
          <cell r="J23">
            <v>0.10369999999999979</v>
          </cell>
          <cell r="K23">
            <v>11</v>
          </cell>
          <cell r="L23">
            <v>2</v>
          </cell>
          <cell r="M23">
            <v>9</v>
          </cell>
          <cell r="N23">
            <v>6.1370000000000005</v>
          </cell>
          <cell r="O23">
            <v>4.3709000000000007</v>
          </cell>
          <cell r="P23">
            <v>6</v>
          </cell>
          <cell r="Q23">
            <v>4</v>
          </cell>
          <cell r="R23">
            <v>5</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r"/>
      <sheetName val="Material"/>
      <sheetName val="Plant &amp;  Machinery"/>
      <sheetName val="RMR"/>
      <sheetName val="Specification"/>
      <sheetName val="Sheet3"/>
      <sheetName val="Leads"/>
      <sheetName val="maya"/>
      <sheetName val="l"/>
      <sheetName val="coverpage"/>
      <sheetName val="Road data"/>
      <sheetName val="Lead  RATES"/>
      <sheetName val="Usage"/>
      <sheetName val="Data"/>
      <sheetName val="Lead statement"/>
      <sheetName val="MRATES"/>
      <sheetName val="sectorwise"/>
      <sheetName val="RAFT"/>
      <sheetName val="v"/>
      <sheetName val="Labour"/>
      <sheetName val="mas_hab"/>
      <sheetName val="ESTIMATE"/>
      <sheetName val="t_prsr"/>
      <sheetName val="wh"/>
      <sheetName val="detls"/>
      <sheetName val="GF SB Ok "/>
      <sheetName val="m1"/>
      <sheetName val="sch"/>
      <sheetName val="Sheet2"/>
      <sheetName val="Lead"/>
      <sheetName val="cover (2)"/>
      <sheetName val="Data Road Rev"/>
      <sheetName val="Levels_(2)"/>
      <sheetName val="Levels_(2)1"/>
      <sheetName val="Plant_&amp;__Machinery"/>
      <sheetName val="Road_data"/>
      <sheetName val="Lead__RATES"/>
      <sheetName val="Plant_&amp;__Machinery1"/>
      <sheetName val="Road_data1"/>
      <sheetName val="Lead__RATES1"/>
      <sheetName val="DATA-BASE"/>
      <sheetName val="DATA-ABSTRACT"/>
      <sheetName val="hdpe weights"/>
      <sheetName val="PVC weights"/>
      <sheetName val="index"/>
      <sheetName val="segments-details"/>
      <sheetName val="int-Dia-hdpe"/>
      <sheetName val="habs-list"/>
      <sheetName val="int-Dia-pvc"/>
      <sheetName val="Rates SSR 2008-09"/>
      <sheetName val="HDPE-pipe-rates"/>
      <sheetName val="pvc-pipe-rates"/>
      <sheetName val="hdpe-rates"/>
      <sheetName val="ssr-rates"/>
      <sheetName val="pvc-rates"/>
      <sheetName val="EDWise"/>
      <sheetName val="GEN-ABS Del"/>
      <sheetName val="p&amp;m"/>
      <sheetName val="Levels_(2)5"/>
      <sheetName val="Plant_&amp;__Machinery2"/>
      <sheetName val="Road_data2"/>
      <sheetName val="Lead__RATES2"/>
      <sheetName val="Lead_statement2"/>
      <sheetName val="GF_SB_Ok_2"/>
      <sheetName val="Levels_(2)3"/>
      <sheetName val="Levels_(2)2"/>
      <sheetName val="Lead_statement"/>
      <sheetName val="GF_SB_Ok_"/>
      <sheetName val="Levels_(2)4"/>
      <sheetName val="Lead_statement1"/>
      <sheetName val="GF_SB_Ok_1"/>
      <sheetName val="MS Rates"/>
      <sheetName val="Valves"/>
      <sheetName val="Nspt-smp-final-ORIGINAL"/>
      <sheetName val="Data_Bit_I"/>
      <sheetName val="Timesheet"/>
      <sheetName val="Bridge Data 2005-06"/>
      <sheetName val="Road Detail Est."/>
      <sheetName val="quarry"/>
      <sheetName val="temp-SDData (2)"/>
      <sheetName val="Data_Base"/>
      <sheetName val="Summary"/>
      <sheetName val="Gen.Abs."/>
      <sheetName val="rdamdata"/>
      <sheetName val="lead-st"/>
      <sheetName val="m"/>
      <sheetName val="Letter"/>
      <sheetName val="Rates"/>
      <sheetName val="estimate "/>
      <sheetName val="Common "/>
      <sheetName val="data existing_do not delete"/>
      <sheetName val="REVISED"/>
      <sheetName val="HDPE"/>
      <sheetName val="DI"/>
      <sheetName val="pvc"/>
      <sheetName val="R_Det"/>
      <sheetName val="Data 07-08 "/>
      <sheetName val="CI"/>
      <sheetName val="DATA_PRG"/>
      <sheetName val="Iocount"/>
      <sheetName val="data-sheet"/>
      <sheetName val="DISCOUNT"/>
      <sheetName val="Global factors"/>
      <sheetName val="int-Dia"/>
      <sheetName val="Motor Data"/>
      <sheetName val="wh_data_R"/>
      <sheetName val="wh_data"/>
      <sheetName val="CPHEEO"/>
      <sheetName val="Input"/>
      <sheetName val="1.Design_Data"/>
      <sheetName val="Bitumen trunk"/>
      <sheetName val="Feeder"/>
      <sheetName val="R99 etc"/>
      <sheetName val="Trunk unpaved"/>
      <sheetName val="Data.F8.BTR"/>
      <sheetName val="sup dat"/>
      <sheetName val="Convey"/>
      <sheetName val="abs road"/>
      <sheetName val="COVER"/>
      <sheetName val="conc-foot-gradeslab"/>
      <sheetName val="Boq"/>
      <sheetName val="PVC_dia"/>
      <sheetName val="0000000000000"/>
      <sheetName val="hdpe_basic"/>
      <sheetName val="pvc_basic"/>
      <sheetName val="sg-clay(d)"/>
      <sheetName val="DI PIPE"/>
      <sheetName val="RUBBER GASKETS"/>
      <sheetName val="Levels_(2)6"/>
      <sheetName val="Plant_&amp;__Machinery3"/>
      <sheetName val="Road_data3"/>
      <sheetName val="Lead__RATES3"/>
      <sheetName val="Lead_statement3"/>
      <sheetName val="GF_SB_Ok_3"/>
      <sheetName val="AoR_Finishing"/>
      <sheetName val="Rate"/>
      <sheetName val="Rates_SSR_2008-09"/>
      <sheetName val="hdpe_weights"/>
      <sheetName val="PVC_weights"/>
      <sheetName val="GEN-ABS_Del"/>
      <sheetName val="MS_Rates"/>
      <sheetName val="cover_(2)"/>
      <sheetName val="Bridge_Data_2005-06"/>
      <sheetName val="Data_Road_Rev"/>
      <sheetName val="estimate_"/>
      <sheetName val="Common_"/>
      <sheetName val="data_existing_do_not_delete"/>
      <sheetName val="sand"/>
      <sheetName val="stone"/>
      <sheetName val="BASIC RATES"/>
      <sheetName val="Lead 09-10"/>
      <sheetName val="MRoad data"/>
      <sheetName val="#REF"/>
      <sheetName val="data "/>
      <sheetName val="Detailed"/>
      <sheetName val="M.R.O"/>
      <sheetName val="Lead statement ss5"/>
      <sheetName val="WATER-HAMMER"/>
      <sheetName val="labour &amp; Hire-20-21"/>
      <sheetName val="Data base"/>
      <sheetName val="BOQ - Plng"/>
      <sheetName val="C-Mat"/>
      <sheetName val="Concrete_D."/>
      <sheetName val="Economic RisingMain  Ph-I"/>
      <sheetName val="Sheet1"/>
      <sheetName val="SubAnlysis"/>
      <sheetName val="Lookup"/>
      <sheetName val="Sheet03"/>
      <sheetName val="A 3.7"/>
      <sheetName val="Ag LF"/>
      <sheetName val="FF WRK"/>
      <sheetName val="LEAD (2)"/>
      <sheetName val="ww-march-02"/>
      <sheetName val="Labour Charges"/>
      <sheetName val="Boppudi data sheet "/>
      <sheetName val="BUILDING ITEMS"/>
      <sheetName val="Lead(4380)"/>
    </sheetNames>
    <sheetDataSet>
      <sheetData sheetId="0" refreshError="1"/>
      <sheetData sheetId="1" refreshError="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 val="Leve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5">
          <cell r="D15">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
      <sheetName val="XXXXXXXXXXXXX"/>
      <sheetName val="mtc est (5)"/>
      <sheetName val="mtc est (4)"/>
      <sheetName val="mtc est (3)"/>
      <sheetName val="mtc est (2)"/>
      <sheetName val="mtc est (1)"/>
      <sheetName val="mtc abst"/>
      <sheetName val="Specification report (2)"/>
      <sheetName val="mtc data"/>
      <sheetName val="cover"/>
      <sheetName val="Specification report"/>
      <sheetName val="Abstract"/>
      <sheetName val="cd abst"/>
      <sheetName val="road infrastructure"/>
      <sheetName val="Protection works"/>
      <sheetName val="Retain wall"/>
      <sheetName val="600 dia 2 rows"/>
      <sheetName val="900 mm dia PC 1 Rows"/>
      <sheetName val="900 mm dia causeway"/>
      <sheetName val="Sheet2"/>
      <sheetName val="900  mm 2 rows pc"/>
      <sheetName val="LEAD"/>
      <sheetName val="Quarry Chart"/>
      <sheetName val="Quarry "/>
      <sheetName val="road_est"/>
      <sheetName val="Data-Road "/>
      <sheetName val="DATA-CD"/>
      <sheetName val="Road Furniture-Data"/>
      <sheetName val="Hire"/>
      <sheetName val="other rates"/>
      <sheetName val="Conv"/>
      <sheetName val="NP3 pipes"/>
      <sheetName val="mtc est"/>
      <sheetName val="NP3 collars"/>
      <sheetName val="temp"/>
      <sheetName val="Labour"/>
      <sheetName val="m"/>
      <sheetName val="Lead statement ss5"/>
      <sheetName val="Levels"/>
      <sheetName val="RMR"/>
      <sheetName val="ssr-rates"/>
      <sheetName val="Material"/>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46">
          <cell r="K46">
            <v>0.125</v>
          </cell>
        </row>
      </sheetData>
      <sheetData sheetId="23"/>
      <sheetData sheetId="24"/>
      <sheetData sheetId="25"/>
      <sheetData sheetId="26"/>
      <sheetData sheetId="27"/>
      <sheetData sheetId="28"/>
      <sheetData sheetId="29"/>
      <sheetData sheetId="30">
        <row r="20">
          <cell r="I20">
            <v>22</v>
          </cell>
        </row>
        <row r="21">
          <cell r="I21">
            <v>40</v>
          </cell>
        </row>
        <row r="22">
          <cell r="I22">
            <v>50</v>
          </cell>
        </row>
        <row r="27">
          <cell r="H27">
            <v>0.05</v>
          </cell>
        </row>
      </sheetData>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pm40"/>
      <sheetName val="SRs"/>
      <sheetName val="SRs-Rev"/>
      <sheetName val="PM 70"/>
      <sheetName val="GM 70"/>
      <sheetName val="PM estimate"/>
      <sheetName val="PM 40rev  (2)"/>
      <sheetName val="data"/>
      <sheetName val="PM 40rev "/>
      <sheetName val="GM estimate"/>
      <sheetName val="GM 40 OHs AC (2)"/>
      <sheetName val="GM 40 OHs AC"/>
      <sheetName val="GM 40 OHs"/>
      <sheetName val="GM 40 "/>
      <sheetName val="detls"/>
      <sheetName val="pm pipes"/>
      <sheetName val="gm pipes"/>
      <sheetName val="altr"/>
      <sheetName val="GM 40  (AC)"/>
      <sheetName val="PM"/>
      <sheetName val="population"/>
      <sheetName val="POP "/>
      <sheetName val="HYD STA M"/>
      <sheetName val="PVC_dia"/>
      <sheetName val="pm-est (NEW)"/>
      <sheetName val="hyd "/>
      <sheetName val="maint est"/>
      <sheetName val="pm-est (2)"/>
      <sheetName val="GM-est"/>
      <sheetName val="pm-est"/>
      <sheetName val="OHSR GOT"/>
      <sheetName val="Sheet3"/>
      <sheetName val="0000000000000"/>
      <sheetName val="GM 40  (AC) (2)"/>
      <sheetName val="PM (2)"/>
      <sheetName val="proforma"/>
      <sheetName val="1000000000000"/>
      <sheetName val="2000000000000"/>
      <sheetName val="3000000000000"/>
      <sheetName val="4000000000000"/>
      <sheetName val="5000000000000"/>
      <sheetName val="6000000000000"/>
      <sheetName val="7000000000000"/>
      <sheetName val="8000000000000"/>
      <sheetName val="9000000000000"/>
      <sheetName val="a000000000000"/>
      <sheetName val="b000000000000"/>
      <sheetName val="c000000000000"/>
      <sheetName val="d000000000000"/>
      <sheetName val="e000000000000"/>
      <sheetName val="f000000000000"/>
      <sheetName val="g000000000000"/>
      <sheetName val="h000000000000"/>
      <sheetName val="Sheet1"/>
      <sheetName val="econ pm"/>
      <sheetName val="Infiltration well (2)"/>
      <sheetName val="STATUS"/>
      <sheetName val="Pop"/>
      <sheetName val="F.slip"/>
      <sheetName val="General  AB"/>
      <sheetName val="ABS(A&amp;B)"/>
      <sheetName val="OHSR 10KL 6.30"/>
      <sheetName val="OHSR10 kl11.5"/>
      <sheetName val="OHSR20kl6.3"/>
      <sheetName val="OHSR15 kl 6.3"/>
      <sheetName val="OHSR20KL8.3"/>
      <sheetName val="OHSR 40 9.45"/>
      <sheetName val="OHSR60 9.45"/>
      <sheetName val="OHBR40-det.est"/>
      <sheetName val="GLSR10"/>
      <sheetName val="SSR"/>
      <sheetName val="Hydraulic design"/>
      <sheetName val="cw 110kl"/>
      <sheetName val="sp dis"/>
      <sheetName val="Det-sp dis"/>
      <sheetName val="PH 6x4"/>
      <sheetName val="WMqrts"/>
      <sheetName val="road"/>
      <sheetName val="lead_data"/>
      <sheetName val="cWALLS"/>
      <sheetName val="diff steel qty"/>
      <sheetName val="Pmest-2"/>
      <sheetName val="PMest-1"/>
      <sheetName val="ABSTRACT"/>
      <sheetName val="GMest2"/>
      <sheetName val="GMest phase1"/>
      <sheetName val="GMest"/>
      <sheetName val="grp"/>
      <sheetName val="psc"/>
      <sheetName val="HDPE"/>
      <sheetName val="pvc"/>
      <sheetName val="CI"/>
      <sheetName val="DI"/>
      <sheetName val="ewelj "/>
      <sheetName val="EW,L &amp;J_pipes"/>
      <sheetName val="DI_on pedestals"/>
      <sheetName val="HDPE sluice valve"/>
      <sheetName val="PVC sluice val)"/>
      <sheetName val="Scour all"/>
      <sheetName val="PVC Air valves"/>
      <sheetName val="valves"/>
      <sheetName val="Valve Chambers"/>
      <sheetName val="O&amp;M"/>
      <sheetName val="annualmai "/>
      <sheetName val="Sheet1 (2)"/>
      <sheetName val="HYDRAULIC SSTATEMENT"/>
      <sheetName val="Original"/>
      <sheetName val="proposal"/>
      <sheetName val="WATER-HAMMER"/>
      <sheetName val="t_prsr"/>
      <sheetName val="wh"/>
      <sheetName val="mcon pm"/>
      <sheetName val="hdpe_basic"/>
      <sheetName val="pvc_basic"/>
      <sheetName val="PM_70"/>
      <sheetName val="GM_70"/>
      <sheetName val="PM_estimate"/>
      <sheetName val="PM_40rev__(2)"/>
      <sheetName val="PM_40rev_"/>
      <sheetName val="GM_estimate"/>
      <sheetName val="GM_40_OHs_AC_(2)"/>
      <sheetName val="GM_40_OHs_AC"/>
      <sheetName val="GM_40_OHs"/>
      <sheetName val="GM_40_"/>
      <sheetName val="pm_pipes"/>
      <sheetName val="gm_pipes"/>
      <sheetName val="GM_40__(AC)_(2)"/>
      <sheetName val="GM_40__(AC)"/>
      <sheetName val="PM_(2)"/>
      <sheetName val="POP_"/>
      <sheetName val="HYD_STA_M"/>
      <sheetName val="pm-est_(NEW)"/>
      <sheetName val="hyd_"/>
      <sheetName val="maint_est"/>
      <sheetName val="pm-est_(2)"/>
      <sheetName val="OHSR_GOT"/>
      <sheetName val="econ_pm"/>
      <sheetName val="Infiltration_well_(2)"/>
      <sheetName val="F_slip"/>
      <sheetName val="General__AB"/>
      <sheetName val="OHSR_10KL_6_30"/>
      <sheetName val="OHSR10_kl11_5"/>
      <sheetName val="OHSR20kl6_3"/>
      <sheetName val="OHSR15_kl_6_3"/>
      <sheetName val="OHSR20KL8_3"/>
      <sheetName val="OHSR_40_9_45"/>
      <sheetName val="OHSR60_9_45"/>
      <sheetName val="OHBR40-det_est"/>
      <sheetName val="Hydraulic_design"/>
      <sheetName val="cw_110kl"/>
      <sheetName val="sp_dis"/>
      <sheetName val="Det-sp_dis"/>
      <sheetName val="PH_6x4"/>
      <sheetName val="diff_steel_qty"/>
      <sheetName val="GMest_phase1"/>
      <sheetName val="ewelj_"/>
      <sheetName val="EW,L_&amp;J_pipes"/>
      <sheetName val="DI_on_pedestals"/>
      <sheetName val="HDPE_sluice_valve"/>
      <sheetName val="PVC_sluice_val)"/>
      <sheetName val="Scour_all"/>
      <sheetName val="PVC_Air_valves"/>
      <sheetName val="Valve_Chambers"/>
      <sheetName val="annualmai_"/>
      <sheetName val="Sheet1_(2)"/>
      <sheetName val="HYDRAULIC_SSTATEMENT"/>
      <sheetName val="RMR"/>
      <sheetName val="Sheet2"/>
      <sheetName val="m"/>
      <sheetName val="pvc-pipe-rates"/>
      <sheetName val="v"/>
      <sheetName val="r"/>
      <sheetName val="GA"/>
      <sheetName val="PH 6x"/>
      <sheetName val="Labour"/>
      <sheetName val="Material"/>
      <sheetName val="Plant &amp;  Machinery"/>
      <sheetName val="Lead"/>
      <sheetName val="l"/>
      <sheetName val="Road data"/>
      <sheetName val="data existing_do not delete"/>
      <sheetName val="sch"/>
      <sheetName val="Data.F8.BTR"/>
      <sheetName val="Global factors"/>
      <sheetName val="other rates"/>
      <sheetName val="sand"/>
      <sheetName val="stone"/>
      <sheetName val="index"/>
      <sheetName val="bASICDATA"/>
      <sheetName val="LEAD-c"/>
      <sheetName val="other rates-C"/>
      <sheetName val="DISCHARGE"/>
      <sheetName val="Data-Road "/>
      <sheetName val="DATA-CD "/>
      <sheetName val="Levels"/>
      <sheetName val="Iocount"/>
      <sheetName val="Lead statement"/>
      <sheetName val="PM_701"/>
      <sheetName val="GM_701"/>
      <sheetName val="PM_estimate1"/>
      <sheetName val="PM_40rev__(2)1"/>
      <sheetName val="PM_40rev_1"/>
      <sheetName val="GM_estimate1"/>
      <sheetName val="GM_40_OHs_AC_(2)1"/>
      <sheetName val="GM_40_OHs_AC1"/>
      <sheetName val="GM_40_OHs1"/>
      <sheetName val="GM_40_1"/>
      <sheetName val="pm_pipes1"/>
      <sheetName val="gm_pipes1"/>
      <sheetName val="GM_40__(AC)_(2)1"/>
      <sheetName val="GM_40__(AC)1"/>
      <sheetName val="PM_(2)1"/>
      <sheetName val="POP_1"/>
      <sheetName val="HYD_STA_M1"/>
      <sheetName val="pm-est_(NEW)1"/>
      <sheetName val="hyd_1"/>
      <sheetName val="maint_est1"/>
      <sheetName val="pm-est_(2)1"/>
      <sheetName val="OHSR_GOT1"/>
      <sheetName val="econ_pm1"/>
      <sheetName val="Infiltration_well_(2)1"/>
      <sheetName val="F_slip1"/>
      <sheetName val="General__AB1"/>
      <sheetName val="OHSR_10KL_6_301"/>
      <sheetName val="OHSR10_kl11_51"/>
      <sheetName val="OHSR20kl6_31"/>
      <sheetName val="OHSR15_kl_6_31"/>
      <sheetName val="OHSR20KL8_31"/>
      <sheetName val="OHSR_40_9_451"/>
      <sheetName val="OHSR60_9_451"/>
      <sheetName val="OHBR40-det_est1"/>
      <sheetName val="Hydraulic_design1"/>
      <sheetName val="cw_110kl1"/>
      <sheetName val="sp_dis1"/>
      <sheetName val="Det-sp_dis1"/>
      <sheetName val="PH_6x41"/>
      <sheetName val="diff_steel_qty1"/>
      <sheetName val="GMest_phase11"/>
      <sheetName val="ewelj_1"/>
      <sheetName val="EW,L_&amp;J_pipes1"/>
      <sheetName val="DI_on_pedestals1"/>
      <sheetName val="HDPE_sluice_valve1"/>
      <sheetName val="PVC_sluice_val)1"/>
      <sheetName val="Scour_all1"/>
      <sheetName val="PVC_Air_valves1"/>
      <sheetName val="Valve_Chambers1"/>
      <sheetName val="annualmai_1"/>
      <sheetName val="Sheet1_(2)1"/>
      <sheetName val="HYDRAULIC_SSTATEMENT1"/>
      <sheetName val="mcon_pm"/>
      <sheetName val="PM_702"/>
      <sheetName val="GM_702"/>
      <sheetName val="PM_estimate2"/>
      <sheetName val="PM_40rev__(2)2"/>
      <sheetName val="PM_40rev_2"/>
      <sheetName val="GM_estimate2"/>
      <sheetName val="GM_40_OHs_AC_(2)2"/>
      <sheetName val="GM_40_OHs_AC2"/>
      <sheetName val="GM_40_OHs2"/>
      <sheetName val="GM_40_2"/>
      <sheetName val="pm_pipes2"/>
      <sheetName val="gm_pipes2"/>
      <sheetName val="GM_40__(AC)_(2)2"/>
      <sheetName val="GM_40__(AC)2"/>
      <sheetName val="PM_(2)2"/>
      <sheetName val="POP_2"/>
      <sheetName val="HYD_STA_M2"/>
      <sheetName val="pm-est_(NEW)2"/>
      <sheetName val="hyd_2"/>
      <sheetName val="maint_est2"/>
      <sheetName val="pm-est_(2)2"/>
      <sheetName val="OHSR_GOT2"/>
      <sheetName val="econ_pm2"/>
      <sheetName val="Infiltration_well_(2)2"/>
      <sheetName val="F_slip2"/>
      <sheetName val="General__AB2"/>
      <sheetName val="OHSR_10KL_6_302"/>
      <sheetName val="OHSR10_kl11_52"/>
      <sheetName val="OHSR20kl6_32"/>
      <sheetName val="OHSR15_kl_6_32"/>
      <sheetName val="OHSR20KL8_32"/>
      <sheetName val="OHSR_40_9_452"/>
      <sheetName val="OHSR60_9_452"/>
      <sheetName val="OHBR40-det_est2"/>
      <sheetName val="Hydraulic_design2"/>
      <sheetName val="cw_110kl2"/>
      <sheetName val="sp_dis2"/>
      <sheetName val="Det-sp_dis2"/>
      <sheetName val="PH_6x42"/>
      <sheetName val="diff_steel_qty2"/>
      <sheetName val="GMest_phase12"/>
      <sheetName val="ewelj_2"/>
      <sheetName val="EW,L_&amp;J_pipes2"/>
      <sheetName val="DI_on_pedestals2"/>
      <sheetName val="HDPE_sluice_valve2"/>
      <sheetName val="PVC_sluice_val)2"/>
      <sheetName val="Scour_all2"/>
      <sheetName val="PVC_Air_valves2"/>
      <sheetName val="Valve_Chambers2"/>
      <sheetName val="annualmai_2"/>
      <sheetName val="Sheet1_(2)2"/>
      <sheetName val="HYDRAULIC_SSTATEMENT2"/>
      <sheetName val="mcon_pm1"/>
      <sheetName val="R_Det"/>
      <sheetName val="m1"/>
      <sheetName val="ESTIMATE"/>
      <sheetName val="Nspt-smp-final-ORIGINAL"/>
      <sheetName val="ssr-rates"/>
      <sheetName val="Data_"/>
      <sheetName val="Main sheet"/>
      <sheetName val="PM_705"/>
      <sheetName val="GM_705"/>
      <sheetName val="PM_estimate5"/>
      <sheetName val="PM_40rev__(2)5"/>
      <sheetName val="PM_40rev_5"/>
      <sheetName val="GM_estimate5"/>
      <sheetName val="GM_40_OHs_AC_(2)5"/>
      <sheetName val="GM_40_OHs_AC5"/>
      <sheetName val="GM_40_OHs5"/>
      <sheetName val="GM_40_5"/>
      <sheetName val="pm_pipes5"/>
      <sheetName val="gm_pipes5"/>
      <sheetName val="GM_40__(AC)_(2)5"/>
      <sheetName val="GM_40__(AC)5"/>
      <sheetName val="PM_(2)5"/>
      <sheetName val="POP_5"/>
      <sheetName val="HYD_STA_M5"/>
      <sheetName val="pm-est_(NEW)5"/>
      <sheetName val="hyd_5"/>
      <sheetName val="maint_est5"/>
      <sheetName val="pm-est_(2)5"/>
      <sheetName val="OHSR_GOT5"/>
      <sheetName val="econ_pm5"/>
      <sheetName val="Infiltration_well_(2)5"/>
      <sheetName val="F_slip5"/>
      <sheetName val="General__AB5"/>
      <sheetName val="OHSR_10KL_6_305"/>
      <sheetName val="OHSR10_kl11_55"/>
      <sheetName val="OHSR20kl6_35"/>
      <sheetName val="OHSR15_kl_6_35"/>
      <sheetName val="OHSR20KL8_35"/>
      <sheetName val="OHSR_40_9_455"/>
      <sheetName val="OHSR60_9_455"/>
      <sheetName val="OHBR40-det_est5"/>
      <sheetName val="Hydraulic_design5"/>
      <sheetName val="cw_110kl5"/>
      <sheetName val="sp_dis5"/>
      <sheetName val="Det-sp_dis5"/>
      <sheetName val="PH_6x45"/>
      <sheetName val="diff_steel_qty5"/>
      <sheetName val="GMest_phase15"/>
      <sheetName val="ewelj_5"/>
      <sheetName val="EW,L_&amp;J_pipes5"/>
      <sheetName val="DI_on_pedestals5"/>
      <sheetName val="HDPE_sluice_valve5"/>
      <sheetName val="PVC_sluice_val)5"/>
      <sheetName val="Scour_all5"/>
      <sheetName val="PVC_Air_valves5"/>
      <sheetName val="Valve_Chambers5"/>
      <sheetName val="annualmai_5"/>
      <sheetName val="Sheet1_(2)5"/>
      <sheetName val="HYDRAULIC_SSTATEMENT5"/>
      <sheetName val="mcon_pm5"/>
      <sheetName val="PH_6x2"/>
      <sheetName val="Plant_&amp;__Machinery2"/>
      <sheetName val="Road_data2"/>
      <sheetName val="data_existing_do_not_delete2"/>
      <sheetName val="Data_F8_BTR2"/>
      <sheetName val="Global_factors2"/>
      <sheetName val="PM_703"/>
      <sheetName val="GM_703"/>
      <sheetName val="PM_estimate3"/>
      <sheetName val="PM_40rev__(2)3"/>
      <sheetName val="PM_40rev_3"/>
      <sheetName val="GM_estimate3"/>
      <sheetName val="GM_40_OHs_AC_(2)3"/>
      <sheetName val="GM_40_OHs_AC3"/>
      <sheetName val="GM_40_OHs3"/>
      <sheetName val="GM_40_3"/>
      <sheetName val="pm_pipes3"/>
      <sheetName val="gm_pipes3"/>
      <sheetName val="GM_40__(AC)_(2)3"/>
      <sheetName val="GM_40__(AC)3"/>
      <sheetName val="PM_(2)3"/>
      <sheetName val="POP_3"/>
      <sheetName val="HYD_STA_M3"/>
      <sheetName val="pm-est_(NEW)3"/>
      <sheetName val="hyd_3"/>
      <sheetName val="maint_est3"/>
      <sheetName val="pm-est_(2)3"/>
      <sheetName val="OHSR_GOT3"/>
      <sheetName val="econ_pm3"/>
      <sheetName val="Infiltration_well_(2)3"/>
      <sheetName val="F_slip3"/>
      <sheetName val="General__AB3"/>
      <sheetName val="OHSR_10KL_6_303"/>
      <sheetName val="OHSR10_kl11_53"/>
      <sheetName val="OHSR20kl6_33"/>
      <sheetName val="OHSR15_kl_6_33"/>
      <sheetName val="OHSR20KL8_33"/>
      <sheetName val="OHSR_40_9_453"/>
      <sheetName val="OHSR60_9_453"/>
      <sheetName val="OHBR40-det_est3"/>
      <sheetName val="Hydraulic_design3"/>
      <sheetName val="cw_110kl3"/>
      <sheetName val="sp_dis3"/>
      <sheetName val="Det-sp_dis3"/>
      <sheetName val="PH_6x43"/>
      <sheetName val="diff_steel_qty3"/>
      <sheetName val="GMest_phase13"/>
      <sheetName val="ewelj_3"/>
      <sheetName val="EW,L_&amp;J_pipes3"/>
      <sheetName val="DI_on_pedestals3"/>
      <sheetName val="HDPE_sluice_valve3"/>
      <sheetName val="PVC_sluice_val)3"/>
      <sheetName val="Scour_all3"/>
      <sheetName val="PVC_Air_valves3"/>
      <sheetName val="Valve_Chambers3"/>
      <sheetName val="annualmai_3"/>
      <sheetName val="Sheet1_(2)3"/>
      <sheetName val="HYDRAULIC_SSTATEMENT3"/>
      <sheetName val="mcon_pm3"/>
      <sheetName val="mcon_pm2"/>
      <sheetName val="PH_6x"/>
      <sheetName val="Plant_&amp;__Machinery"/>
      <sheetName val="Road_data"/>
      <sheetName val="data_existing_do_not_delete"/>
      <sheetName val="Data_F8_BTR"/>
      <sheetName val="Global_factors"/>
      <sheetName val="PM_704"/>
      <sheetName val="GM_704"/>
      <sheetName val="PM_estimate4"/>
      <sheetName val="PM_40rev__(2)4"/>
      <sheetName val="PM_40rev_4"/>
      <sheetName val="GM_estimate4"/>
      <sheetName val="GM_40_OHs_AC_(2)4"/>
      <sheetName val="GM_40_OHs_AC4"/>
      <sheetName val="GM_40_OHs4"/>
      <sheetName val="GM_40_4"/>
      <sheetName val="pm_pipes4"/>
      <sheetName val="gm_pipes4"/>
      <sheetName val="GM_40__(AC)_(2)4"/>
      <sheetName val="GM_40__(AC)4"/>
      <sheetName val="PM_(2)4"/>
      <sheetName val="POP_4"/>
      <sheetName val="HYD_STA_M4"/>
      <sheetName val="pm-est_(NEW)4"/>
      <sheetName val="hyd_4"/>
      <sheetName val="maint_est4"/>
      <sheetName val="pm-est_(2)4"/>
      <sheetName val="OHSR_GOT4"/>
      <sheetName val="econ_pm4"/>
      <sheetName val="Infiltration_well_(2)4"/>
      <sheetName val="F_slip4"/>
      <sheetName val="General__AB4"/>
      <sheetName val="OHSR_10KL_6_304"/>
      <sheetName val="OHSR10_kl11_54"/>
      <sheetName val="OHSR20kl6_34"/>
      <sheetName val="OHSR15_kl_6_34"/>
      <sheetName val="OHSR20KL8_34"/>
      <sheetName val="OHSR_40_9_454"/>
      <sheetName val="OHSR60_9_454"/>
      <sheetName val="OHBR40-det_est4"/>
      <sheetName val="Hydraulic_design4"/>
      <sheetName val="cw_110kl4"/>
      <sheetName val="sp_dis4"/>
      <sheetName val="Det-sp_dis4"/>
      <sheetName val="PH_6x44"/>
      <sheetName val="diff_steel_qty4"/>
      <sheetName val="GMest_phase14"/>
      <sheetName val="ewelj_4"/>
      <sheetName val="EW,L_&amp;J_pipes4"/>
      <sheetName val="DI_on_pedestals4"/>
      <sheetName val="HDPE_sluice_valve4"/>
      <sheetName val="PVC_sluice_val)4"/>
      <sheetName val="Scour_all4"/>
      <sheetName val="PVC_Air_valves4"/>
      <sheetName val="Valve_Chambers4"/>
      <sheetName val="annualmai_4"/>
      <sheetName val="Sheet1_(2)4"/>
      <sheetName val="HYDRAULIC_SSTATEMENT4"/>
      <sheetName val="mcon_pm4"/>
      <sheetName val="PH_6x1"/>
      <sheetName val="Plant_&amp;__Machinery1"/>
      <sheetName val="Road_data1"/>
      <sheetName val="data_existing_do_not_delete1"/>
      <sheetName val="Data_F8_BTR1"/>
      <sheetName val="Global_factors1"/>
      <sheetName val="Boq"/>
      <sheetName val="Title"/>
      <sheetName val="CLEAR OVER FALL DROP"/>
      <sheetName val="Note"/>
      <sheetName val="Lead statement ss5"/>
      <sheetName val="leads"/>
      <sheetName val="Data_Base"/>
      <sheetName val="Gnl_Abstrct"/>
      <sheetName val="Road Detail Est."/>
      <sheetName val="sp dip"/>
      <sheetName val="hdpe weights"/>
      <sheetName val="SUMP1420KL@HW"/>
      <sheetName val="LEAD (2)"/>
      <sheetName val="TELs"/>
      <sheetName val="Cul_detail"/>
      <sheetName val="id"/>
      <sheetName val="segments-details"/>
      <sheetName val="Data o"/>
      <sheetName val="int-Dia-pvc"/>
      <sheetName val="sp di"/>
      <sheetName val="EDWise"/>
      <sheetName val="PVC weights"/>
      <sheetName val="JAWAHAR-hyd-original"/>
      <sheetName val="mas_hab"/>
      <sheetName val="input"/>
      <sheetName val="Bitumen trunk"/>
      <sheetName val="Feeder"/>
      <sheetName val="R99 etc"/>
      <sheetName val="Trunk unpaved"/>
      <sheetName val="RATES"/>
      <sheetName val="DATA_PRG"/>
      <sheetName val="AUTDATA"/>
      <sheetName val=" data sheet "/>
      <sheetName val="economic PM"/>
      <sheetName val="Sheet9"/>
      <sheetName val="DATA SHEET"/>
      <sheetName val="sp_dip"/>
      <sheetName val="hdpe_weights"/>
      <sheetName val="other_rates"/>
      <sheetName val="PRICE BID"/>
      <sheetName val="CD Data"/>
      <sheetName val="General"/>
      <sheetName val="Conveyance"/>
      <sheetName val="MRATES"/>
      <sheetName val="Mortars"/>
      <sheetName val="OPD-Civil"/>
      <sheetName val="int-Dia-hdpe"/>
      <sheetName val="habs-list"/>
      <sheetName val="Longitudinal"/>
      <sheetName val="Input &amp; Calculations"/>
      <sheetName val="Design"/>
      <sheetName val="REL"/>
      <sheetName val="RA-markate"/>
      <sheetName val="prs"/>
      <sheetName val="Schdl"/>
      <sheetName val="abs road"/>
      <sheetName val="Leads Entry"/>
      <sheetName val="Gen Abs"/>
      <sheetName val="Rate"/>
      <sheetName val="coverpage"/>
      <sheetName val="PM&amp;GM"/>
      <sheetName val="Measurment"/>
      <sheetName val="MPR_PA_1"/>
      <sheetName val="KGP.hyd rev GLBR"/>
      <sheetName val="Valves workable"/>
      <sheetName val="Rates_PVC"/>
      <sheetName val="Habcodes"/>
      <sheetName val="Coversheet"/>
      <sheetName val="Sheet5"/>
      <sheetName val="int-Dia"/>
      <sheetName val="Usage"/>
      <sheetName val="Common "/>
      <sheetName val="PRELIM5"/>
      <sheetName val="wh_data_R"/>
      <sheetName val="p&amp;m"/>
      <sheetName val="Boq - Flats"/>
      <sheetName val="BTR"/>
      <sheetName val="Budur-ESt"/>
      <sheetName val="Mp-team 1"/>
      <sheetName val="HDPE-pipe-rates"/>
      <sheetName val="capacity-ohsrs"/>
      <sheetName val="PH Sanctioned"/>
      <sheetName val="7.Ben reg"/>
      <sheetName val="Labour Charges"/>
      <sheetName val="maya"/>
      <sheetName val="PUMP_DATA"/>
      <sheetName val="In Put"/>
      <sheetName val="ew OG"/>
      <sheetName val="Revised rates(SSR 2019-20)"/>
      <sheetName val="ew OG machine manual"/>
      <sheetName val="PVC mac"/>
      <sheetName val="Revised rates(SSR 2021-22)"/>
      <sheetName val="ew OG total manual"/>
      <sheetName val="BM-HOOP"/>
      <sheetName val="Detailed"/>
      <sheetName val="hdpe-int-Dia"/>
      <sheetName val="E-Table"/>
      <sheetName val="pvc-int-Dia"/>
      <sheetName val="Work_sheet"/>
      <sheetName val="water-hammar-strenght"/>
      <sheetName val="SubAnalysis"/>
      <sheetName val="GUNTUR"/>
      <sheetName val="List (2)"/>
      <sheetName val="Discom Details"/>
      <sheetName val="dist dump"/>
      <sheetName val="dump"/>
      <sheetName val="MO EY"/>
      <sheetName val="MO CY"/>
      <sheetName val="sectorwise"/>
      <sheetName val="rdamdata"/>
      <sheetName val="CPHEEO"/>
      <sheetName val="wh_data"/>
      <sheetName val="mlead"/>
      <sheetName val="BWSCPl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6">
          <cell r="A26">
            <v>63</v>
          </cell>
          <cell r="B26">
            <v>0</v>
          </cell>
          <cell r="C26">
            <v>1.9</v>
          </cell>
          <cell r="D26">
            <v>2.7</v>
          </cell>
          <cell r="E26">
            <v>4.0999999999999996</v>
          </cell>
          <cell r="F26">
            <v>0</v>
          </cell>
          <cell r="G26">
            <v>0</v>
          </cell>
          <cell r="H26">
            <v>59.2</v>
          </cell>
          <cell r="I26">
            <v>57.6</v>
          </cell>
          <cell r="J26">
            <v>0</v>
          </cell>
          <cell r="K26">
            <v>54.8</v>
          </cell>
          <cell r="L26">
            <v>0</v>
          </cell>
          <cell r="M26">
            <v>0.18543008999999999</v>
          </cell>
          <cell r="N26">
            <v>0.23433302</v>
          </cell>
          <cell r="O26">
            <v>0.32104532000000002</v>
          </cell>
        </row>
        <row r="27">
          <cell r="A27">
            <v>75</v>
          </cell>
          <cell r="B27">
            <v>0</v>
          </cell>
          <cell r="C27">
            <v>2.2000000000000002</v>
          </cell>
          <cell r="D27">
            <v>3.1</v>
          </cell>
          <cell r="E27">
            <v>4.9000000000000004</v>
          </cell>
          <cell r="F27">
            <v>0</v>
          </cell>
          <cell r="G27">
            <v>0</v>
          </cell>
          <cell r="H27">
            <v>70.599999999999994</v>
          </cell>
          <cell r="I27">
            <v>68.8</v>
          </cell>
          <cell r="J27">
            <v>0</v>
          </cell>
          <cell r="K27">
            <v>65.2</v>
          </cell>
          <cell r="L27">
            <v>0</v>
          </cell>
          <cell r="M27">
            <v>0.12855473000000001</v>
          </cell>
          <cell r="N27">
            <v>0.16123288999999999</v>
          </cell>
          <cell r="O27">
            <v>0.22725295000000001</v>
          </cell>
        </row>
        <row r="28">
          <cell r="A28">
            <v>90</v>
          </cell>
          <cell r="B28">
            <v>0</v>
          </cell>
          <cell r="C28">
            <v>2.6</v>
          </cell>
          <cell r="D28">
            <v>3.7</v>
          </cell>
          <cell r="E28">
            <v>5.7</v>
          </cell>
          <cell r="F28">
            <v>0</v>
          </cell>
          <cell r="G28">
            <v>0</v>
          </cell>
          <cell r="H28">
            <v>84.8</v>
          </cell>
          <cell r="I28">
            <v>82.6</v>
          </cell>
          <cell r="J28">
            <v>0</v>
          </cell>
          <cell r="K28">
            <v>78.599999999999994</v>
          </cell>
          <cell r="L28">
            <v>0</v>
          </cell>
          <cell r="M28">
            <v>8.8417140000000005E-2</v>
          </cell>
          <cell r="N28">
            <v>0.11155078</v>
          </cell>
          <cell r="O28">
            <v>0.15387228999999999</v>
          </cell>
        </row>
        <row r="29">
          <cell r="A29">
            <v>110</v>
          </cell>
          <cell r="B29">
            <v>0</v>
          </cell>
          <cell r="C29">
            <v>3</v>
          </cell>
          <cell r="D29">
            <v>4.3</v>
          </cell>
          <cell r="E29">
            <v>7.1</v>
          </cell>
          <cell r="F29">
            <v>0</v>
          </cell>
          <cell r="G29">
            <v>0</v>
          </cell>
          <cell r="H29">
            <v>104</v>
          </cell>
          <cell r="I29">
            <v>101.4</v>
          </cell>
          <cell r="J29">
            <v>0</v>
          </cell>
          <cell r="K29">
            <v>95.8</v>
          </cell>
          <cell r="L29">
            <v>0</v>
          </cell>
          <cell r="M29">
            <v>5.7090519999999999E-2</v>
          </cell>
          <cell r="N29">
            <v>7.2138649999999999E-2</v>
          </cell>
          <cell r="O29">
            <v>0.10460234</v>
          </cell>
        </row>
        <row r="30">
          <cell r="A30">
            <v>125</v>
          </cell>
          <cell r="B30">
            <v>0</v>
          </cell>
          <cell r="C30">
            <v>3.4</v>
          </cell>
          <cell r="D30">
            <v>5</v>
          </cell>
          <cell r="E30">
            <v>8</v>
          </cell>
          <cell r="F30">
            <v>0</v>
          </cell>
          <cell r="G30">
            <v>0</v>
          </cell>
          <cell r="H30">
            <v>118.2</v>
          </cell>
          <cell r="I30">
            <v>115</v>
          </cell>
          <cell r="J30">
            <v>0</v>
          </cell>
          <cell r="K30">
            <v>109</v>
          </cell>
          <cell r="L30">
            <v>0</v>
          </cell>
          <cell r="M30">
            <v>4.4137429999999998E-2</v>
          </cell>
          <cell r="N30">
            <v>5.6748119999999999E-2</v>
          </cell>
          <cell r="O30">
            <v>8.0446829999999997E-2</v>
          </cell>
        </row>
        <row r="31">
          <cell r="A31">
            <v>140</v>
          </cell>
          <cell r="B31">
            <v>0</v>
          </cell>
          <cell r="C31">
            <v>3.8</v>
          </cell>
          <cell r="D31">
            <v>5.5</v>
          </cell>
          <cell r="E31">
            <v>8.9</v>
          </cell>
          <cell r="F31">
            <v>0</v>
          </cell>
          <cell r="G31">
            <v>0</v>
          </cell>
          <cell r="H31">
            <v>132.4</v>
          </cell>
          <cell r="I31">
            <v>129</v>
          </cell>
          <cell r="J31">
            <v>0</v>
          </cell>
          <cell r="K31">
            <v>122.2</v>
          </cell>
          <cell r="L31">
            <v>0</v>
          </cell>
          <cell r="M31">
            <v>3.5140060000000001E-2</v>
          </cell>
          <cell r="N31">
            <v>4.4685620000000002E-2</v>
          </cell>
          <cell r="O31">
            <v>6.3783359999999997E-2</v>
          </cell>
        </row>
        <row r="32">
          <cell r="A32">
            <v>160</v>
          </cell>
          <cell r="B32">
            <v>0</v>
          </cell>
          <cell r="C32">
            <v>4.3</v>
          </cell>
          <cell r="D32">
            <v>6.2</v>
          </cell>
          <cell r="E32">
            <v>10.199999999999999</v>
          </cell>
          <cell r="F32">
            <v>0</v>
          </cell>
          <cell r="G32">
            <v>0</v>
          </cell>
          <cell r="H32">
            <v>151.4</v>
          </cell>
          <cell r="I32">
            <v>147.6</v>
          </cell>
          <cell r="J32">
            <v>0</v>
          </cell>
          <cell r="K32">
            <v>139.6</v>
          </cell>
          <cell r="L32">
            <v>0</v>
          </cell>
          <cell r="M32">
            <v>2.6738720000000001E-2</v>
          </cell>
          <cell r="N32">
            <v>3.389437E-2</v>
          </cell>
          <cell r="O32">
            <v>4.8945219999999998E-2</v>
          </cell>
        </row>
        <row r="33">
          <cell r="A33">
            <v>180</v>
          </cell>
          <cell r="B33">
            <v>0</v>
          </cell>
          <cell r="C33">
            <v>4.9000000000000004</v>
          </cell>
          <cell r="D33">
            <v>7.1</v>
          </cell>
          <cell r="E33">
            <v>11.4</v>
          </cell>
          <cell r="F33">
            <v>0</v>
          </cell>
          <cell r="G33">
            <v>0</v>
          </cell>
          <cell r="H33">
            <v>170.2</v>
          </cell>
          <cell r="I33">
            <v>165.8</v>
          </cell>
          <cell r="J33">
            <v>0</v>
          </cell>
          <cell r="K33">
            <v>157.19999999999999</v>
          </cell>
          <cell r="L33">
            <v>0</v>
          </cell>
          <cell r="M33">
            <v>2.1296240000000001E-2</v>
          </cell>
          <cell r="N33">
            <v>2.7106479999999999E-2</v>
          </cell>
          <cell r="O33">
            <v>3.846807E-2</v>
          </cell>
        </row>
        <row r="34">
          <cell r="A34">
            <v>200</v>
          </cell>
          <cell r="B34">
            <v>0</v>
          </cell>
          <cell r="C34">
            <v>5.3</v>
          </cell>
          <cell r="D34">
            <v>7.9</v>
          </cell>
          <cell r="E34">
            <v>12.7</v>
          </cell>
          <cell r="F34">
            <v>0</v>
          </cell>
          <cell r="G34">
            <v>0</v>
          </cell>
          <cell r="H34">
            <v>189.4</v>
          </cell>
          <cell r="I34">
            <v>184.2</v>
          </cell>
          <cell r="J34">
            <v>0</v>
          </cell>
          <cell r="K34">
            <v>174.6</v>
          </cell>
          <cell r="L34">
            <v>0</v>
          </cell>
          <cell r="M34">
            <v>1.696429E-2</v>
          </cell>
          <cell r="N34">
            <v>2.197735E-2</v>
          </cell>
          <cell r="O34">
            <v>3.1225429999999998E-2</v>
          </cell>
        </row>
        <row r="35">
          <cell r="A35">
            <v>225</v>
          </cell>
          <cell r="B35">
            <v>0</v>
          </cell>
          <cell r="C35">
            <v>6</v>
          </cell>
          <cell r="D35">
            <v>8.6</v>
          </cell>
          <cell r="E35">
            <v>14.3</v>
          </cell>
          <cell r="F35">
            <v>0</v>
          </cell>
          <cell r="G35">
            <v>0</v>
          </cell>
          <cell r="H35">
            <v>213</v>
          </cell>
          <cell r="I35">
            <v>207.8</v>
          </cell>
          <cell r="J35">
            <v>0</v>
          </cell>
          <cell r="K35">
            <v>196.4</v>
          </cell>
          <cell r="L35">
            <v>0</v>
          </cell>
          <cell r="M35">
            <v>1.3456060000000001E-2</v>
          </cell>
          <cell r="N35">
            <v>1.6981139999999999E-2</v>
          </cell>
          <cell r="O35">
            <v>2.4689409999999998E-2</v>
          </cell>
        </row>
        <row r="36">
          <cell r="A36">
            <v>250</v>
          </cell>
          <cell r="B36">
            <v>0</v>
          </cell>
          <cell r="C36">
            <v>6.5</v>
          </cell>
          <cell r="D36">
            <v>9.8000000000000007</v>
          </cell>
          <cell r="E36">
            <v>15.9</v>
          </cell>
          <cell r="F36">
            <v>0</v>
          </cell>
          <cell r="G36">
            <v>0</v>
          </cell>
          <cell r="H36">
            <v>237</v>
          </cell>
          <cell r="I36">
            <v>230.4</v>
          </cell>
          <cell r="J36">
            <v>0</v>
          </cell>
          <cell r="K36">
            <v>218.2</v>
          </cell>
          <cell r="L36">
            <v>0</v>
          </cell>
          <cell r="M36">
            <v>1.073005E-2</v>
          </cell>
          <cell r="N36">
            <v>1.3992569999999999E-2</v>
          </cell>
          <cell r="O36">
            <v>2.0009740000000002E-2</v>
          </cell>
        </row>
        <row r="37">
          <cell r="A37">
            <v>280</v>
          </cell>
          <cell r="B37">
            <v>0</v>
          </cell>
          <cell r="C37">
            <v>7.4</v>
          </cell>
          <cell r="D37">
            <v>11</v>
          </cell>
          <cell r="E37">
            <v>17.8</v>
          </cell>
          <cell r="F37">
            <v>0</v>
          </cell>
          <cell r="G37">
            <v>0</v>
          </cell>
          <cell r="H37">
            <v>265.2</v>
          </cell>
          <cell r="I37">
            <v>258</v>
          </cell>
          <cell r="J37">
            <v>0</v>
          </cell>
          <cell r="K37">
            <v>244.4</v>
          </cell>
          <cell r="L37">
            <v>0</v>
          </cell>
          <cell r="M37">
            <v>8.6408000000000006E-3</v>
          </cell>
          <cell r="N37">
            <v>1.11714E-2</v>
          </cell>
          <cell r="O37">
            <v>1.5945839999999999E-2</v>
          </cell>
        </row>
        <row r="38">
          <cell r="A38">
            <v>315</v>
          </cell>
          <cell r="B38">
            <v>0</v>
          </cell>
          <cell r="C38">
            <v>8.3000000000000007</v>
          </cell>
          <cell r="D38">
            <v>12.4</v>
          </cell>
          <cell r="E38">
            <v>19.899999999999999</v>
          </cell>
          <cell r="F38">
            <v>0</v>
          </cell>
          <cell r="G38">
            <v>0</v>
          </cell>
          <cell r="H38">
            <v>298.39999999999998</v>
          </cell>
          <cell r="I38">
            <v>290.2</v>
          </cell>
          <cell r="J38">
            <v>0</v>
          </cell>
          <cell r="K38">
            <v>275.2</v>
          </cell>
          <cell r="L38">
            <v>0</v>
          </cell>
          <cell r="M38">
            <v>6.8145999999999997E-3</v>
          </cell>
          <cell r="N38">
            <v>8.83894E-3</v>
          </cell>
          <cell r="O38">
            <v>1.2535569999999999E-2</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efreshError="1"/>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detls"/>
      <sheetName val="Data"/>
      <sheetName val="Data_Base"/>
      <sheetName val="Material"/>
      <sheetName val="Plant &amp;  Machinery"/>
      <sheetName val="other rates"/>
      <sheetName val="Data Road Rev"/>
      <sheetName val="maya"/>
      <sheetName val="PVC_dia"/>
      <sheetName val="int-Dia-pvc"/>
      <sheetName val="C.D.Abs.Est."/>
      <sheetName val="Title"/>
      <sheetName val="Usage"/>
      <sheetName val="R_Det"/>
      <sheetName val="Road Detail Est."/>
      <sheetName val="Road data"/>
      <sheetName val="lead-st"/>
      <sheetName val="BTR"/>
      <sheetName val="DATA-BASE"/>
      <sheetName val="DATA-ABSTRACT"/>
      <sheetName val="leads"/>
      <sheetName val="LEAD STATEMENT"/>
      <sheetName val="DATA SHEET"/>
      <sheetName val="Levels"/>
      <sheetName val="r"/>
      <sheetName val="rdamdata"/>
      <sheetName val="t_prsr"/>
      <sheetName val="wh"/>
      <sheetName val="Lead statement ss5"/>
      <sheetName val="RMR"/>
      <sheetName val="m"/>
      <sheetName val="v"/>
      <sheetName val="Sheet3"/>
      <sheetName val="pvc-pipe-rates"/>
      <sheetName val="WATER-HAMMER"/>
      <sheetName val="coverpage"/>
      <sheetName val="Abs"/>
      <sheetName val="scour depth"/>
      <sheetName val="Line"/>
      <sheetName val="abs road"/>
      <sheetName val="Input"/>
      <sheetName val="GA"/>
      <sheetName val="SubAnalysis"/>
      <sheetName val="PVC weights"/>
      <sheetName val="index"/>
      <sheetName val="DISCHARGE"/>
      <sheetName val="RATES"/>
      <sheetName val="wordsdata"/>
      <sheetName val="quarry"/>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XXXXXXXXXXXXX"/>
      <sheetName val="XXXXXXXXXXXX0"/>
      <sheetName val="design"/>
      <sheetName val="Lead"/>
      <sheetName val="Data"/>
      <sheetName val="est "/>
      <sheetName val="Levels"/>
      <sheetName val="Road data"/>
      <sheetName val=" data sheet "/>
      <sheetName val="Labour"/>
      <sheetName val="Material"/>
      <sheetName val="Plant &amp;  Machinery"/>
      <sheetName val="detls"/>
      <sheetName val="LEAD STATEMENT"/>
      <sheetName val="v"/>
      <sheetName val="r"/>
      <sheetName val="other rates"/>
      <sheetName val="Data_Base"/>
      <sheetName val="m"/>
      <sheetName val="leads"/>
      <sheetName val="lead-st"/>
      <sheetName val="DATA SHEET"/>
      <sheetName val="Input"/>
      <sheetName val="pvc-pipe-rates"/>
      <sheetName val="Quarry"/>
      <sheetName val="Road Detail Est."/>
      <sheetName val="est_"/>
      <sheetName val="Road_data"/>
      <sheetName val="Plant_&amp;__Machinery"/>
      <sheetName val="_data_sheet_"/>
      <sheetName val="LEAD_STATEMENT"/>
      <sheetName val="est_1"/>
      <sheetName val="Road_data1"/>
      <sheetName val="Plant_&amp;__Machinery1"/>
      <sheetName val="_data_sheet_1"/>
      <sheetName val="LEAD_STATEMENT1"/>
      <sheetName val="int-Dia-pvc"/>
      <sheetName val=" DATA SHEET"/>
      <sheetName val="2A_2008_09_ABST_GENSCST"/>
      <sheetName val="CLEAR OVER FALL DROP"/>
      <sheetName val="TELs"/>
      <sheetName val="Plant 㫨  Machinery"/>
      <sheetName val="mas_hab"/>
      <sheetName val="ABS"/>
      <sheetName val="WATER-HAMMER"/>
      <sheetName val="t_prsr"/>
      <sheetName val="LEAD-c"/>
      <sheetName val="other rates-C"/>
      <sheetName val="wh"/>
      <sheetName val="2"/>
      <sheetName val="3"/>
      <sheetName val="4"/>
      <sheetName val="6"/>
      <sheetName val="6A"/>
      <sheetName val="7"/>
      <sheetName val="MRATES"/>
      <sheetName val="DATA-BASE"/>
      <sheetName val="DATA-ABSTRACT"/>
      <sheetName val="PVC_dia"/>
      <sheetName val="coverpage"/>
      <sheetName val="PVC weights"/>
      <sheetName val="ssr-rates"/>
      <sheetName val="sand"/>
      <sheetName val="stone"/>
      <sheetName val="index"/>
      <sheetName val="C-data"/>
      <sheetName val="C.D.Data (Morth)"/>
      <sheetName val="Sheet1"/>
      <sheetName val="R_Det esst"/>
      <sheetName val="pop"/>
      <sheetName val="INTIAL_RATES"/>
      <sheetName val="SUMP1420KL@HW"/>
      <sheetName val="Sheet2"/>
      <sheetName val="Rates"/>
      <sheetName val="X-2"/>
      <sheetName val="Rd.Det.Est"/>
      <sheetName val="RMR"/>
      <sheetName val="maya"/>
      <sheetName val="scour depth"/>
      <sheetName val="R_Det"/>
      <sheetName val="bldg"/>
      <sheetName val="Line"/>
      <sheetName val="Data "/>
      <sheetName val="BTR"/>
      <sheetName val="data existing_do not delete"/>
      <sheetName val="Boq"/>
      <sheetName val="sectorwise"/>
      <sheetName val="Data_Bit_I"/>
      <sheetName val="Lookup"/>
      <sheetName val="Rates SSR 2008-09"/>
      <sheetName val="GF SB Ok "/>
      <sheetName val="Sheet3"/>
      <sheetName val="Data Road Rev"/>
      <sheetName val="RA-markate"/>
      <sheetName val="10. &amp; 11. Rate Code &amp; BQ"/>
      <sheetName val="BTR (2)"/>
      <sheetName val="data-WC"/>
      <sheetName val="bASICDATA"/>
      <sheetName val="M30"/>
      <sheetName val="Miscellaneous"/>
      <sheetName val="Road_All"/>
      <sheetName val="Summary_Slab_Karbook"/>
      <sheetName val="CD Data"/>
      <sheetName val="HDPE"/>
      <sheetName val="DI"/>
      <sheetName val="pvc"/>
      <sheetName val="LEAD S 10-11"/>
      <sheetName val="Nspt-smp-final-ORIGINAL"/>
      <sheetName val="Line  CD woks"/>
      <sheetName val="GA"/>
      <sheetName val="Det.SC2"/>
      <sheetName val="SPECS"/>
      <sheetName val="Machinery"/>
      <sheetName val="totaldata"/>
      <sheetName val="rdamdata"/>
      <sheetName val="DATA_PRG"/>
      <sheetName val="ws-abs"/>
      <sheetName val="Bitumen trunk"/>
      <sheetName val="Feeder"/>
      <sheetName val="R99 etc"/>
      <sheetName val="Trunk unpaved"/>
      <sheetName val="SLAB  DATA"/>
      <sheetName val="pvc-rates"/>
      <sheetName val="Lead  RATES"/>
      <sheetName val="COLUMN"/>
      <sheetName val="#REF"/>
      <sheetName val="Project cost"/>
      <sheetName val="Det Est"/>
      <sheetName val="data-sheet"/>
      <sheetName val="Hire"/>
      <sheetName val="Data.F8.BTR"/>
      <sheetName val="Sup DATAS"/>
      <sheetName val="id"/>
      <sheetName val="mlead"/>
      <sheetName val="JAWAHAR-hyd-original"/>
      <sheetName val="Iocount"/>
      <sheetName val="int-dia-hdpe"/>
      <sheetName val="HS 1 BPT (2)"/>
      <sheetName val="HS 1"/>
      <sheetName val="Estt"/>
      <sheetName val="1-Pop Proj"/>
      <sheetName val="THK"/>
      <sheetName val="Specification"/>
      <sheetName val="Leads Entry"/>
      <sheetName val="Part-A"/>
      <sheetName val="SUMMARY"/>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Levels"/>
      <sheetName val="Data"/>
      <sheetName val="lead_st"/>
      <sheetName val="data existing_do not delete"/>
      <sheetName val="Material"/>
      <sheetName val="Labour"/>
      <sheetName val="Det Est"/>
      <sheetName val="Lead"/>
      <sheetName val="DATA SHEET"/>
      <sheetName val="leads"/>
      <sheetName val="m"/>
      <sheetName val="maya"/>
      <sheetName val="CDdata_(2)"/>
      <sheetName val="cwaydata_(2)"/>
      <sheetName val="CDdata_(3)"/>
      <sheetName val="CDdata_(2)1"/>
      <sheetName val="cwaydata_(2)1"/>
      <sheetName val="CDdata_(3)1"/>
      <sheetName val="Plant &amp;  Machinery"/>
      <sheetName val="Road data"/>
      <sheetName val="Road data (2)"/>
      <sheetName val=" data sheet "/>
      <sheetName val="r"/>
      <sheetName val="LEAD STATEMENT"/>
      <sheetName val="PVC_dia"/>
      <sheetName val="other rates"/>
      <sheetName val="pvc-pipe-rates"/>
      <sheetName val="t_prsr"/>
      <sheetName val="Road Detail Est."/>
      <sheetName val="Data_Base"/>
      <sheetName val="sectorwise"/>
      <sheetName val="detls"/>
      <sheetName val="ABS"/>
      <sheetName val="C.D.Data (Morth)"/>
      <sheetName val="Sheet1"/>
      <sheetName val="quarry"/>
      <sheetName val="Det.SC2"/>
      <sheetName val="data1"/>
      <sheetName val="RAFT"/>
      <sheetName val="scour depth"/>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row r="12">
          <cell r="L12">
            <v>360</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 esti"/>
      <sheetName val="wor - toil"/>
      <sheetName val="Cover_Sheet (2)"/>
      <sheetName val="toilet"/>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Labour_Charges"/>
      <sheetName val="Labour_Charges(detl)"/>
      <sheetName val="Specification"/>
      <sheetName val="Core_SSR"/>
    </sheetNames>
    <sheetDataSet>
      <sheetData sheetId="0"/>
      <sheetData sheetId="1"/>
      <sheetData sheetId="2"/>
      <sheetData sheetId="3"/>
      <sheetData sheetId="4"/>
      <sheetData sheetId="5"/>
      <sheetData sheetId="6"/>
      <sheetData sheetId="7">
        <row r="5">
          <cell r="A5">
            <v>1</v>
          </cell>
          <cell r="B5" t="str">
            <v>Peddapulivarru</v>
          </cell>
          <cell r="C5" t="str">
            <v>Akkivaripalem</v>
          </cell>
          <cell r="D5" t="str">
            <v>Bhattiprolu</v>
          </cell>
          <cell r="E5" t="str">
            <v>Zoolapalem</v>
          </cell>
          <cell r="F5">
            <v>10</v>
          </cell>
          <cell r="G5" t="str">
            <v>Zoolapalem</v>
          </cell>
          <cell r="H5">
            <v>10</v>
          </cell>
          <cell r="I5" t="str">
            <v>Lam</v>
          </cell>
          <cell r="J5">
            <v>67</v>
          </cell>
          <cell r="K5" t="str">
            <v>Kolluru</v>
          </cell>
          <cell r="L5">
            <v>14</v>
          </cell>
          <cell r="M5" t="str">
            <v>Vejandla</v>
          </cell>
          <cell r="N5">
            <v>44</v>
          </cell>
          <cell r="O5" t="str">
            <v>Vejandla</v>
          </cell>
          <cell r="P5">
            <v>44</v>
          </cell>
          <cell r="Q5" t="str">
            <v>Repalle</v>
          </cell>
          <cell r="R5">
            <v>13</v>
          </cell>
          <cell r="S5" t="str">
            <v>I.B patnam</v>
          </cell>
          <cell r="T5">
            <v>107</v>
          </cell>
          <cell r="Y5" t="str">
            <v>Repalle</v>
          </cell>
          <cell r="Z5">
            <v>13</v>
          </cell>
          <cell r="AA5">
            <v>0.2</v>
          </cell>
        </row>
        <row r="6">
          <cell r="A6">
            <v>2</v>
          </cell>
          <cell r="B6" t="str">
            <v>Allamudi</v>
          </cell>
          <cell r="C6" t="str">
            <v>Allamudi</v>
          </cell>
          <cell r="D6" t="str">
            <v>Bhattiprolu</v>
          </cell>
          <cell r="E6" t="str">
            <v>Zillepalli</v>
          </cell>
          <cell r="F6">
            <v>7</v>
          </cell>
          <cell r="G6" t="str">
            <v>Zoolapalem</v>
          </cell>
          <cell r="H6">
            <v>20</v>
          </cell>
          <cell r="I6" t="str">
            <v>Lam</v>
          </cell>
          <cell r="J6">
            <v>73</v>
          </cell>
          <cell r="K6" t="str">
            <v>Kolluru</v>
          </cell>
          <cell r="L6">
            <v>21</v>
          </cell>
          <cell r="M6" t="str">
            <v>Vejandla</v>
          </cell>
          <cell r="N6">
            <v>51</v>
          </cell>
          <cell r="O6" t="str">
            <v>Vejandla</v>
          </cell>
          <cell r="P6">
            <v>51</v>
          </cell>
          <cell r="Q6" t="str">
            <v>Repalle</v>
          </cell>
          <cell r="R6">
            <v>8</v>
          </cell>
          <cell r="S6" t="str">
            <v>I.B patnam</v>
          </cell>
          <cell r="T6">
            <v>113</v>
          </cell>
          <cell r="Y6" t="str">
            <v>Repalle</v>
          </cell>
          <cell r="Z6">
            <v>8</v>
          </cell>
          <cell r="AA6">
            <v>0.2</v>
          </cell>
        </row>
        <row r="7">
          <cell r="A7">
            <v>3</v>
          </cell>
          <cell r="B7" t="str">
            <v>Bhattiprolu</v>
          </cell>
          <cell r="C7" t="str">
            <v>Bhattiprolu</v>
          </cell>
          <cell r="D7" t="str">
            <v>Bhattiprolu</v>
          </cell>
          <cell r="E7" t="str">
            <v>Zoolapalem</v>
          </cell>
          <cell r="F7">
            <v>11</v>
          </cell>
          <cell r="G7" t="str">
            <v>Zoolapalem</v>
          </cell>
          <cell r="H7">
            <v>11</v>
          </cell>
          <cell r="I7" t="str">
            <v>Lam</v>
          </cell>
          <cell r="J7">
            <v>65</v>
          </cell>
          <cell r="K7" t="str">
            <v>Kolluru</v>
          </cell>
          <cell r="L7">
            <v>15</v>
          </cell>
          <cell r="M7" t="str">
            <v>Vejandla</v>
          </cell>
          <cell r="N7">
            <v>43</v>
          </cell>
          <cell r="O7" t="str">
            <v>Vejandla</v>
          </cell>
          <cell r="P7">
            <v>43</v>
          </cell>
          <cell r="Q7" t="str">
            <v>Repalle</v>
          </cell>
          <cell r="R7">
            <v>15</v>
          </cell>
          <cell r="S7" t="str">
            <v>I.B patnam</v>
          </cell>
          <cell r="T7">
            <v>105</v>
          </cell>
          <cell r="Y7" t="str">
            <v>Repalle</v>
          </cell>
          <cell r="Z7">
            <v>15</v>
          </cell>
          <cell r="AA7">
            <v>0.2</v>
          </cell>
        </row>
        <row r="8">
          <cell r="A8">
            <v>4</v>
          </cell>
          <cell r="B8" t="str">
            <v>Chintamotu</v>
          </cell>
          <cell r="C8" t="str">
            <v>Chintamotu</v>
          </cell>
          <cell r="D8" t="str">
            <v>Bhattiprolu</v>
          </cell>
          <cell r="E8" t="str">
            <v>Zoolapalem</v>
          </cell>
          <cell r="F8">
            <v>4</v>
          </cell>
          <cell r="G8" t="str">
            <v>Zoolapalem</v>
          </cell>
          <cell r="H8">
            <v>4</v>
          </cell>
          <cell r="I8" t="str">
            <v>Lam</v>
          </cell>
          <cell r="J8">
            <v>70</v>
          </cell>
          <cell r="K8" t="str">
            <v>Kolluru</v>
          </cell>
          <cell r="L8">
            <v>14</v>
          </cell>
          <cell r="M8" t="str">
            <v>Vejandla</v>
          </cell>
          <cell r="N8">
            <v>46</v>
          </cell>
          <cell r="O8" t="str">
            <v>Vejandla</v>
          </cell>
          <cell r="P8">
            <v>46</v>
          </cell>
          <cell r="Q8" t="str">
            <v>Repalle</v>
          </cell>
          <cell r="R8">
            <v>13</v>
          </cell>
          <cell r="S8" t="str">
            <v>I.B patnam</v>
          </cell>
          <cell r="T8">
            <v>108</v>
          </cell>
          <cell r="Y8" t="str">
            <v>Repalle</v>
          </cell>
          <cell r="Z8">
            <v>13</v>
          </cell>
          <cell r="AA8">
            <v>0.2</v>
          </cell>
        </row>
        <row r="9">
          <cell r="A9">
            <v>5</v>
          </cell>
          <cell r="B9" t="str">
            <v>Gorigapudi</v>
          </cell>
          <cell r="C9" t="str">
            <v>Dasaripalem Harizanawada H/O Gorigapudi</v>
          </cell>
          <cell r="D9" t="str">
            <v>Bhattiprolu</v>
          </cell>
          <cell r="E9" t="str">
            <v>Oleru</v>
          </cell>
          <cell r="F9">
            <v>5</v>
          </cell>
          <cell r="G9" t="str">
            <v>Oleru</v>
          </cell>
          <cell r="H9">
            <v>5</v>
          </cell>
          <cell r="I9" t="str">
            <v>Lam</v>
          </cell>
          <cell r="J9">
            <v>76</v>
          </cell>
          <cell r="K9" t="str">
            <v>Kolluru</v>
          </cell>
          <cell r="L9">
            <v>16</v>
          </cell>
          <cell r="M9" t="str">
            <v>Vejandla</v>
          </cell>
          <cell r="N9">
            <v>57</v>
          </cell>
          <cell r="O9" t="str">
            <v>Vejandla</v>
          </cell>
          <cell r="P9">
            <v>57</v>
          </cell>
          <cell r="Q9" t="str">
            <v>Repalle</v>
          </cell>
          <cell r="R9">
            <v>7</v>
          </cell>
          <cell r="S9" t="str">
            <v>I.B patnam</v>
          </cell>
          <cell r="T9">
            <v>110</v>
          </cell>
          <cell r="Y9" t="str">
            <v>Repalle</v>
          </cell>
          <cell r="Z9">
            <v>7</v>
          </cell>
          <cell r="AA9">
            <v>0.2</v>
          </cell>
        </row>
        <row r="10">
          <cell r="A10">
            <v>6</v>
          </cell>
          <cell r="B10" t="str">
            <v>Gorigapudi</v>
          </cell>
          <cell r="C10" t="str">
            <v>Gorigapudi</v>
          </cell>
          <cell r="D10" t="str">
            <v>Bhattiprolu</v>
          </cell>
          <cell r="E10" t="str">
            <v>Oleru</v>
          </cell>
          <cell r="F10">
            <v>6.5</v>
          </cell>
          <cell r="G10" t="str">
            <v>Oleru</v>
          </cell>
          <cell r="H10">
            <v>6.5</v>
          </cell>
          <cell r="I10" t="str">
            <v>Lam</v>
          </cell>
          <cell r="J10">
            <v>74</v>
          </cell>
          <cell r="K10" t="str">
            <v>Kolluru</v>
          </cell>
          <cell r="L10">
            <v>16</v>
          </cell>
          <cell r="M10" t="str">
            <v>Vejandla</v>
          </cell>
          <cell r="N10">
            <v>55</v>
          </cell>
          <cell r="O10" t="str">
            <v>Vejandla</v>
          </cell>
          <cell r="P10">
            <v>55</v>
          </cell>
          <cell r="Q10" t="str">
            <v>Repalle</v>
          </cell>
          <cell r="R10">
            <v>8</v>
          </cell>
          <cell r="S10" t="str">
            <v>I.B patnam</v>
          </cell>
          <cell r="T10">
            <v>108</v>
          </cell>
          <cell r="Y10" t="str">
            <v>Repalle</v>
          </cell>
          <cell r="Z10">
            <v>8</v>
          </cell>
          <cell r="AA10">
            <v>0.2</v>
          </cell>
        </row>
        <row r="11">
          <cell r="A11">
            <v>7</v>
          </cell>
          <cell r="B11" t="str">
            <v>Ilavaram</v>
          </cell>
          <cell r="C11" t="str">
            <v>Ilavaram</v>
          </cell>
          <cell r="D11" t="str">
            <v>Bhattiprolu</v>
          </cell>
          <cell r="E11" t="str">
            <v>Local</v>
          </cell>
          <cell r="F11">
            <v>4</v>
          </cell>
          <cell r="G11" t="str">
            <v>Zoolapalem</v>
          </cell>
          <cell r="H11">
            <v>13</v>
          </cell>
          <cell r="I11" t="str">
            <v>Lam</v>
          </cell>
          <cell r="J11">
            <v>68</v>
          </cell>
          <cell r="K11" t="str">
            <v>Kolluru</v>
          </cell>
          <cell r="L11">
            <v>18</v>
          </cell>
          <cell r="M11" t="str">
            <v>Vejandla</v>
          </cell>
          <cell r="N11">
            <v>46</v>
          </cell>
          <cell r="O11" t="str">
            <v>Vejandla</v>
          </cell>
          <cell r="P11">
            <v>46</v>
          </cell>
          <cell r="Q11" t="str">
            <v>Repalle</v>
          </cell>
          <cell r="R11">
            <v>18</v>
          </cell>
          <cell r="S11" t="str">
            <v>I.B patnam</v>
          </cell>
          <cell r="T11">
            <v>109</v>
          </cell>
          <cell r="Y11" t="str">
            <v>Repalle</v>
          </cell>
          <cell r="Z11">
            <v>18</v>
          </cell>
          <cell r="AA11">
            <v>0</v>
          </cell>
        </row>
        <row r="12">
          <cell r="A12">
            <v>8</v>
          </cell>
          <cell r="B12" t="str">
            <v>Kannegantivaripalem</v>
          </cell>
          <cell r="C12" t="str">
            <v>Kannegantivaripalem</v>
          </cell>
          <cell r="D12" t="str">
            <v>Bhattiprolu</v>
          </cell>
          <cell r="E12" t="str">
            <v>Penumudi</v>
          </cell>
          <cell r="F12">
            <v>8.5</v>
          </cell>
          <cell r="G12" t="str">
            <v>Penumudi</v>
          </cell>
          <cell r="H12">
            <v>8.5</v>
          </cell>
          <cell r="I12" t="str">
            <v>Lam</v>
          </cell>
          <cell r="J12">
            <v>78</v>
          </cell>
          <cell r="K12" t="str">
            <v>Kolluru</v>
          </cell>
          <cell r="L12">
            <v>18</v>
          </cell>
          <cell r="M12" t="str">
            <v>Vejandla</v>
          </cell>
          <cell r="N12">
            <v>54</v>
          </cell>
          <cell r="O12" t="str">
            <v>Vejandla</v>
          </cell>
          <cell r="P12">
            <v>54</v>
          </cell>
          <cell r="Q12" t="str">
            <v>Repalle</v>
          </cell>
          <cell r="R12">
            <v>6</v>
          </cell>
          <cell r="S12" t="str">
            <v>I.B patnam</v>
          </cell>
          <cell r="T12">
            <v>111</v>
          </cell>
          <cell r="Y12" t="str">
            <v>Repalle</v>
          </cell>
          <cell r="Z12">
            <v>6</v>
          </cell>
          <cell r="AA12">
            <v>0.2</v>
          </cell>
        </row>
        <row r="13">
          <cell r="A13">
            <v>9</v>
          </cell>
          <cell r="B13" t="str">
            <v>Peddapulivarru</v>
          </cell>
          <cell r="C13" t="str">
            <v>Kollapalem</v>
          </cell>
          <cell r="D13" t="str">
            <v>Bhattiprolu</v>
          </cell>
          <cell r="E13" t="str">
            <v>Oleru</v>
          </cell>
          <cell r="F13">
            <v>8</v>
          </cell>
          <cell r="G13" t="str">
            <v>Oleru</v>
          </cell>
          <cell r="H13">
            <v>8</v>
          </cell>
          <cell r="I13" t="str">
            <v>Lam</v>
          </cell>
          <cell r="J13">
            <v>71</v>
          </cell>
          <cell r="K13" t="str">
            <v>Kolluru</v>
          </cell>
          <cell r="L13">
            <v>18</v>
          </cell>
          <cell r="M13" t="str">
            <v>Vejandla</v>
          </cell>
          <cell r="N13">
            <v>48</v>
          </cell>
          <cell r="O13" t="str">
            <v>Vejandla</v>
          </cell>
          <cell r="P13">
            <v>48</v>
          </cell>
          <cell r="Q13" t="str">
            <v>Repalle</v>
          </cell>
          <cell r="R13">
            <v>9</v>
          </cell>
          <cell r="S13" t="str">
            <v>I.B patnam</v>
          </cell>
          <cell r="T13">
            <v>108</v>
          </cell>
          <cell r="Y13" t="str">
            <v>Repalle</v>
          </cell>
          <cell r="Z13">
            <v>9</v>
          </cell>
          <cell r="AA13">
            <v>0.2</v>
          </cell>
        </row>
        <row r="14">
          <cell r="A14">
            <v>10</v>
          </cell>
          <cell r="B14" t="str">
            <v>Konetipuram</v>
          </cell>
          <cell r="C14" t="str">
            <v>Konetipuram</v>
          </cell>
          <cell r="D14" t="str">
            <v>Bhattiprolu</v>
          </cell>
          <cell r="E14" t="str">
            <v>Zillepalli</v>
          </cell>
          <cell r="F14">
            <v>5</v>
          </cell>
          <cell r="G14" t="str">
            <v>Zoolapalem</v>
          </cell>
          <cell r="H14">
            <v>17</v>
          </cell>
          <cell r="I14" t="str">
            <v>Lam</v>
          </cell>
          <cell r="J14">
            <v>69</v>
          </cell>
          <cell r="K14" t="str">
            <v>Kolluru</v>
          </cell>
          <cell r="L14">
            <v>19</v>
          </cell>
          <cell r="M14" t="str">
            <v>Vejandla</v>
          </cell>
          <cell r="N14">
            <v>48</v>
          </cell>
          <cell r="O14" t="str">
            <v>Vejandla</v>
          </cell>
          <cell r="P14">
            <v>48</v>
          </cell>
          <cell r="Q14" t="str">
            <v>Repalle</v>
          </cell>
          <cell r="R14">
            <v>10</v>
          </cell>
          <cell r="S14" t="str">
            <v>I.B patnam</v>
          </cell>
          <cell r="T14">
            <v>111</v>
          </cell>
          <cell r="Y14" t="str">
            <v>Repalle</v>
          </cell>
          <cell r="Z14">
            <v>10</v>
          </cell>
          <cell r="AA14">
            <v>0.2</v>
          </cell>
        </row>
        <row r="15">
          <cell r="A15">
            <v>11</v>
          </cell>
          <cell r="B15" t="str">
            <v>Vellaturu</v>
          </cell>
          <cell r="C15" t="str">
            <v>Malapalli H/O Vellatur</v>
          </cell>
          <cell r="D15" t="str">
            <v>Bhattiprolu</v>
          </cell>
          <cell r="E15" t="str">
            <v>Zoolapalem</v>
          </cell>
          <cell r="F15">
            <v>6</v>
          </cell>
          <cell r="G15" t="str">
            <v>Zoolapalem</v>
          </cell>
          <cell r="H15">
            <v>6</v>
          </cell>
          <cell r="I15" t="str">
            <v>Lam</v>
          </cell>
          <cell r="J15">
            <v>65</v>
          </cell>
          <cell r="K15" t="str">
            <v>Kolluru</v>
          </cell>
          <cell r="L15">
            <v>10</v>
          </cell>
          <cell r="M15" t="str">
            <v>Vejandla</v>
          </cell>
          <cell r="N15">
            <v>41</v>
          </cell>
          <cell r="O15" t="str">
            <v>Vejandla</v>
          </cell>
          <cell r="P15">
            <v>41</v>
          </cell>
          <cell r="Q15" t="str">
            <v>Repalle</v>
          </cell>
          <cell r="R15">
            <v>19</v>
          </cell>
          <cell r="S15" t="str">
            <v>I.B patnam</v>
          </cell>
          <cell r="T15">
            <v>103</v>
          </cell>
          <cell r="Y15" t="str">
            <v>Repalle</v>
          </cell>
          <cell r="Z15">
            <v>19</v>
          </cell>
          <cell r="AA15">
            <v>0.2</v>
          </cell>
        </row>
        <row r="16">
          <cell r="A16">
            <v>12</v>
          </cell>
          <cell r="B16" t="str">
            <v>Oleru</v>
          </cell>
          <cell r="C16" t="str">
            <v>Oleru</v>
          </cell>
          <cell r="D16" t="str">
            <v>Bhattiprolu</v>
          </cell>
          <cell r="E16" t="str">
            <v>Oleru</v>
          </cell>
          <cell r="F16">
            <v>6</v>
          </cell>
          <cell r="G16" t="str">
            <v>Oleru</v>
          </cell>
          <cell r="H16">
            <v>6</v>
          </cell>
          <cell r="I16" t="str">
            <v>Lam</v>
          </cell>
          <cell r="J16">
            <v>73</v>
          </cell>
          <cell r="K16" t="str">
            <v>Kolluru</v>
          </cell>
          <cell r="L16">
            <v>18</v>
          </cell>
          <cell r="M16" t="str">
            <v>Vejandla</v>
          </cell>
          <cell r="N16">
            <v>51</v>
          </cell>
          <cell r="O16" t="str">
            <v>Vejandla</v>
          </cell>
          <cell r="P16">
            <v>51</v>
          </cell>
          <cell r="Q16" t="str">
            <v>Repalle</v>
          </cell>
          <cell r="R16">
            <v>7</v>
          </cell>
          <cell r="S16" t="str">
            <v>I.B patnam</v>
          </cell>
          <cell r="T16">
            <v>111</v>
          </cell>
          <cell r="Y16" t="str">
            <v>Repalle</v>
          </cell>
          <cell r="Z16">
            <v>7</v>
          </cell>
          <cell r="AA16">
            <v>0.2</v>
          </cell>
        </row>
        <row r="17">
          <cell r="A17">
            <v>13</v>
          </cell>
          <cell r="B17" t="str">
            <v>Konetipuram</v>
          </cell>
          <cell r="C17" t="str">
            <v>Padamatipalem</v>
          </cell>
          <cell r="D17" t="str">
            <v>Bhattiprolu</v>
          </cell>
          <cell r="E17" t="str">
            <v>Zillepalli</v>
          </cell>
          <cell r="F17">
            <v>4</v>
          </cell>
          <cell r="G17" t="str">
            <v>Zoolapalem</v>
          </cell>
          <cell r="H17">
            <v>19</v>
          </cell>
          <cell r="I17" t="str">
            <v>Lam</v>
          </cell>
          <cell r="J17">
            <v>71</v>
          </cell>
          <cell r="K17" t="str">
            <v>Kolluru</v>
          </cell>
          <cell r="L17">
            <v>21</v>
          </cell>
          <cell r="M17" t="str">
            <v>Vejandla</v>
          </cell>
          <cell r="N17">
            <v>50</v>
          </cell>
          <cell r="O17" t="str">
            <v>Vejandla</v>
          </cell>
          <cell r="P17">
            <v>50</v>
          </cell>
          <cell r="Q17" t="str">
            <v>Repalle</v>
          </cell>
          <cell r="R17">
            <v>8</v>
          </cell>
          <cell r="S17" t="str">
            <v>I.B patnam</v>
          </cell>
          <cell r="T17">
            <v>113</v>
          </cell>
          <cell r="Y17" t="str">
            <v>Repalle</v>
          </cell>
          <cell r="Z17">
            <v>8</v>
          </cell>
          <cell r="AA17">
            <v>0.2</v>
          </cell>
        </row>
        <row r="18">
          <cell r="A18">
            <v>14</v>
          </cell>
          <cell r="B18" t="str">
            <v>Pallekona</v>
          </cell>
          <cell r="C18" t="str">
            <v>Pallekona</v>
          </cell>
          <cell r="D18" t="str">
            <v>Bhattiprolu</v>
          </cell>
          <cell r="E18" t="str">
            <v>Zillepalli</v>
          </cell>
          <cell r="F18">
            <v>6</v>
          </cell>
          <cell r="G18" t="str">
            <v>Zoolapalem</v>
          </cell>
          <cell r="H18">
            <v>19</v>
          </cell>
          <cell r="I18" t="str">
            <v>Lam</v>
          </cell>
          <cell r="J18">
            <v>72</v>
          </cell>
          <cell r="K18" t="str">
            <v>Kolluru</v>
          </cell>
          <cell r="L18">
            <v>20</v>
          </cell>
          <cell r="M18" t="str">
            <v>Vejandla</v>
          </cell>
          <cell r="N18">
            <v>50</v>
          </cell>
          <cell r="O18" t="str">
            <v>Vejandla</v>
          </cell>
          <cell r="P18">
            <v>50</v>
          </cell>
          <cell r="Q18" t="str">
            <v>Repalle</v>
          </cell>
          <cell r="R18">
            <v>8</v>
          </cell>
          <cell r="S18" t="str">
            <v>I.B patnam</v>
          </cell>
          <cell r="T18">
            <v>113</v>
          </cell>
          <cell r="Y18" t="str">
            <v>Repalle</v>
          </cell>
          <cell r="Z18">
            <v>8</v>
          </cell>
          <cell r="AA18">
            <v>0.2</v>
          </cell>
        </row>
        <row r="19">
          <cell r="A19">
            <v>15</v>
          </cell>
          <cell r="B19" t="str">
            <v>Oleru</v>
          </cell>
          <cell r="C19" t="str">
            <v>Pallipalem</v>
          </cell>
          <cell r="D19" t="str">
            <v>Bhattiprolu</v>
          </cell>
          <cell r="E19" t="str">
            <v>Oleru</v>
          </cell>
          <cell r="F19">
            <v>6</v>
          </cell>
          <cell r="G19" t="str">
            <v>Oleru</v>
          </cell>
          <cell r="H19">
            <v>6</v>
          </cell>
          <cell r="I19" t="str">
            <v>Lam</v>
          </cell>
          <cell r="J19">
            <v>75</v>
          </cell>
          <cell r="K19" t="str">
            <v>Kolluru</v>
          </cell>
          <cell r="L19">
            <v>20</v>
          </cell>
          <cell r="M19" t="str">
            <v>Vejandla</v>
          </cell>
          <cell r="N19">
            <v>53</v>
          </cell>
          <cell r="O19" t="str">
            <v>Vejandla</v>
          </cell>
          <cell r="P19">
            <v>53</v>
          </cell>
          <cell r="Q19" t="str">
            <v>Repalle</v>
          </cell>
          <cell r="R19">
            <v>17</v>
          </cell>
          <cell r="S19" t="str">
            <v>I.B patnam</v>
          </cell>
          <cell r="T19">
            <v>114</v>
          </cell>
          <cell r="Y19" t="str">
            <v>Repalle</v>
          </cell>
          <cell r="Z19">
            <v>17</v>
          </cell>
          <cell r="AA19">
            <v>0.2</v>
          </cell>
        </row>
        <row r="20">
          <cell r="A20">
            <v>16</v>
          </cell>
          <cell r="B20" t="str">
            <v>Peddalanka</v>
          </cell>
          <cell r="C20" t="str">
            <v>Pedalanka</v>
          </cell>
          <cell r="D20" t="str">
            <v>Bhattiprolu</v>
          </cell>
          <cell r="E20" t="str">
            <v>Zoolapalem</v>
          </cell>
          <cell r="F20">
            <v>4</v>
          </cell>
          <cell r="G20" t="str">
            <v>Zoolapalem</v>
          </cell>
          <cell r="H20">
            <v>4</v>
          </cell>
          <cell r="I20" t="str">
            <v>Lam</v>
          </cell>
          <cell r="J20">
            <v>71</v>
          </cell>
          <cell r="K20" t="str">
            <v>Kolluru</v>
          </cell>
          <cell r="L20">
            <v>15</v>
          </cell>
          <cell r="M20" t="str">
            <v>Vejandla</v>
          </cell>
          <cell r="N20">
            <v>47</v>
          </cell>
          <cell r="O20" t="str">
            <v>Vejandla</v>
          </cell>
          <cell r="P20">
            <v>47</v>
          </cell>
          <cell r="Q20" t="str">
            <v>Repalle</v>
          </cell>
          <cell r="R20">
            <v>13</v>
          </cell>
          <cell r="S20" t="str">
            <v>I.B patnam</v>
          </cell>
          <cell r="T20">
            <v>109</v>
          </cell>
          <cell r="Y20" t="str">
            <v>Repalle</v>
          </cell>
          <cell r="Z20">
            <v>13</v>
          </cell>
          <cell r="AA20">
            <v>0.2</v>
          </cell>
        </row>
        <row r="21">
          <cell r="A21">
            <v>17</v>
          </cell>
          <cell r="B21" t="str">
            <v>Peddapulivarru</v>
          </cell>
          <cell r="C21" t="str">
            <v>Pedapalem</v>
          </cell>
          <cell r="D21" t="str">
            <v>Bhattiprolu</v>
          </cell>
          <cell r="E21" t="str">
            <v>Zoolapalem</v>
          </cell>
          <cell r="F21">
            <v>8</v>
          </cell>
          <cell r="G21" t="str">
            <v>Zoolapalem</v>
          </cell>
          <cell r="H21">
            <v>8</v>
          </cell>
          <cell r="I21" t="str">
            <v>Lam</v>
          </cell>
          <cell r="J21">
            <v>67</v>
          </cell>
          <cell r="K21" t="str">
            <v>Kolluru</v>
          </cell>
          <cell r="L21">
            <v>12</v>
          </cell>
          <cell r="M21" t="str">
            <v>Vejandla</v>
          </cell>
          <cell r="N21">
            <v>43</v>
          </cell>
          <cell r="O21" t="str">
            <v>Vejandla</v>
          </cell>
          <cell r="P21">
            <v>43</v>
          </cell>
          <cell r="Q21" t="str">
            <v>Repalle</v>
          </cell>
          <cell r="R21">
            <v>18</v>
          </cell>
          <cell r="S21" t="str">
            <v>I.B patnam</v>
          </cell>
          <cell r="T21">
            <v>108</v>
          </cell>
          <cell r="Y21" t="str">
            <v>Repalle</v>
          </cell>
          <cell r="Z21">
            <v>18</v>
          </cell>
          <cell r="AA21">
            <v>0.2</v>
          </cell>
        </row>
        <row r="22">
          <cell r="A22">
            <v>18</v>
          </cell>
          <cell r="B22" t="str">
            <v>Peddapulivarru</v>
          </cell>
          <cell r="C22" t="str">
            <v>Pedapulivarru</v>
          </cell>
          <cell r="D22" t="str">
            <v>Bhattiprolu</v>
          </cell>
          <cell r="E22" t="str">
            <v>Zoolapalem</v>
          </cell>
          <cell r="F22">
            <v>10</v>
          </cell>
          <cell r="G22" t="str">
            <v>Zoolapalem</v>
          </cell>
          <cell r="H22">
            <v>10</v>
          </cell>
          <cell r="I22" t="str">
            <v>Lam</v>
          </cell>
          <cell r="J22">
            <v>68</v>
          </cell>
          <cell r="K22" t="str">
            <v>Kolluru</v>
          </cell>
          <cell r="L22">
            <v>13</v>
          </cell>
          <cell r="M22" t="str">
            <v>Vejandla</v>
          </cell>
          <cell r="N22">
            <v>45</v>
          </cell>
          <cell r="O22" t="str">
            <v>Vejandla</v>
          </cell>
          <cell r="P22">
            <v>45</v>
          </cell>
          <cell r="Q22" t="str">
            <v>Repalle</v>
          </cell>
          <cell r="R22">
            <v>12</v>
          </cell>
          <cell r="S22" t="str">
            <v>I.B patnam</v>
          </cell>
          <cell r="T22">
            <v>106</v>
          </cell>
          <cell r="Y22" t="str">
            <v>Repalle</v>
          </cell>
          <cell r="Z22">
            <v>12</v>
          </cell>
          <cell r="AA22">
            <v>0.2</v>
          </cell>
        </row>
        <row r="23">
          <cell r="A23">
            <v>19</v>
          </cell>
          <cell r="B23" t="str">
            <v>Pesarlanka</v>
          </cell>
          <cell r="C23" t="str">
            <v>Pesarlanka</v>
          </cell>
          <cell r="D23" t="str">
            <v>Bhattiprolu</v>
          </cell>
          <cell r="E23" t="str">
            <v>Zoolapalem</v>
          </cell>
          <cell r="F23">
            <v>5</v>
          </cell>
          <cell r="G23" t="str">
            <v>Zoolapalem</v>
          </cell>
          <cell r="H23">
            <v>5</v>
          </cell>
          <cell r="I23" t="str">
            <v>Lam</v>
          </cell>
          <cell r="J23">
            <v>72</v>
          </cell>
          <cell r="K23" t="str">
            <v>Kolluru</v>
          </cell>
          <cell r="L23">
            <v>16</v>
          </cell>
          <cell r="M23" t="str">
            <v>Vejandla</v>
          </cell>
          <cell r="N23">
            <v>48</v>
          </cell>
          <cell r="O23" t="str">
            <v>Vejandla</v>
          </cell>
          <cell r="P23">
            <v>48</v>
          </cell>
          <cell r="Q23" t="str">
            <v>Repalle</v>
          </cell>
          <cell r="R23">
            <v>14</v>
          </cell>
          <cell r="S23" t="str">
            <v>I.B patnam</v>
          </cell>
          <cell r="T23">
            <v>110</v>
          </cell>
          <cell r="Y23" t="str">
            <v>Repalle</v>
          </cell>
          <cell r="Z23">
            <v>14</v>
          </cell>
          <cell r="AA23">
            <v>0.2</v>
          </cell>
        </row>
        <row r="24">
          <cell r="A24">
            <v>20</v>
          </cell>
          <cell r="B24" t="str">
            <v>Rachuru</v>
          </cell>
          <cell r="C24" t="str">
            <v>Rachuru</v>
          </cell>
          <cell r="D24" t="str">
            <v>Bhattiprolu</v>
          </cell>
          <cell r="E24" t="str">
            <v>Zoolapalem</v>
          </cell>
          <cell r="F24">
            <v>18</v>
          </cell>
          <cell r="G24" t="str">
            <v>Zoolapalem</v>
          </cell>
          <cell r="H24">
            <v>18</v>
          </cell>
          <cell r="I24" t="str">
            <v>Lam</v>
          </cell>
          <cell r="J24">
            <v>74</v>
          </cell>
          <cell r="K24" t="str">
            <v>Kolluru</v>
          </cell>
          <cell r="L24">
            <v>22</v>
          </cell>
          <cell r="M24" t="str">
            <v>Vejandla</v>
          </cell>
          <cell r="N24">
            <v>52</v>
          </cell>
          <cell r="O24" t="str">
            <v>Vejandla</v>
          </cell>
          <cell r="P24">
            <v>52</v>
          </cell>
          <cell r="Q24" t="str">
            <v>Repalle</v>
          </cell>
          <cell r="R24">
            <v>10</v>
          </cell>
          <cell r="S24" t="str">
            <v>I.B patnam</v>
          </cell>
          <cell r="T24">
            <v>115</v>
          </cell>
          <cell r="Y24" t="str">
            <v>Repalle</v>
          </cell>
          <cell r="Z24">
            <v>10</v>
          </cell>
          <cell r="AA24">
            <v>0.2</v>
          </cell>
        </row>
        <row r="25">
          <cell r="A25">
            <v>21</v>
          </cell>
          <cell r="B25" t="str">
            <v>Surepalli</v>
          </cell>
          <cell r="C25" t="str">
            <v>Surepalli</v>
          </cell>
          <cell r="D25" t="str">
            <v>Bhattiprolu</v>
          </cell>
          <cell r="E25" t="str">
            <v>Zillepalli</v>
          </cell>
          <cell r="F25">
            <v>6</v>
          </cell>
          <cell r="G25" t="str">
            <v>Zoolapalem</v>
          </cell>
          <cell r="H25">
            <v>13</v>
          </cell>
          <cell r="I25" t="str">
            <v>Lam</v>
          </cell>
          <cell r="J25">
            <v>68</v>
          </cell>
          <cell r="K25" t="str">
            <v>Kolluru</v>
          </cell>
          <cell r="L25">
            <v>18</v>
          </cell>
          <cell r="M25" t="str">
            <v>Vejandla</v>
          </cell>
          <cell r="N25">
            <v>47</v>
          </cell>
          <cell r="O25" t="str">
            <v>Vejandla</v>
          </cell>
          <cell r="P25">
            <v>47</v>
          </cell>
          <cell r="Q25" t="str">
            <v>Repalle</v>
          </cell>
          <cell r="R25">
            <v>11</v>
          </cell>
          <cell r="S25" t="str">
            <v>I.B patnam</v>
          </cell>
          <cell r="T25">
            <v>110</v>
          </cell>
          <cell r="Y25" t="str">
            <v>Repalle</v>
          </cell>
          <cell r="Z25">
            <v>11</v>
          </cell>
          <cell r="AA25">
            <v>0.2</v>
          </cell>
        </row>
        <row r="26">
          <cell r="A26">
            <v>22</v>
          </cell>
          <cell r="B26" t="str">
            <v>Surepalli</v>
          </cell>
          <cell r="C26" t="str">
            <v>Tatavaripalem</v>
          </cell>
          <cell r="D26" t="str">
            <v>Bhattiprolu</v>
          </cell>
          <cell r="E26" t="str">
            <v>Zillepalli</v>
          </cell>
          <cell r="F26">
            <v>5</v>
          </cell>
          <cell r="G26" t="str">
            <v>Zoolapalem</v>
          </cell>
          <cell r="H26">
            <v>14</v>
          </cell>
          <cell r="I26" t="str">
            <v>Lam</v>
          </cell>
          <cell r="J26">
            <v>69</v>
          </cell>
          <cell r="K26" t="str">
            <v>Kolluru</v>
          </cell>
          <cell r="L26">
            <v>19</v>
          </cell>
          <cell r="M26" t="str">
            <v>Vejandla</v>
          </cell>
          <cell r="N26">
            <v>48</v>
          </cell>
          <cell r="O26" t="str">
            <v>Vejandla</v>
          </cell>
          <cell r="P26">
            <v>48</v>
          </cell>
          <cell r="Q26" t="str">
            <v>Repalle</v>
          </cell>
          <cell r="R26">
            <v>12</v>
          </cell>
          <cell r="S26" t="str">
            <v>I.B patnam</v>
          </cell>
          <cell r="T26">
            <v>111</v>
          </cell>
          <cell r="Y26" t="str">
            <v>Repalle</v>
          </cell>
          <cell r="Z26">
            <v>12</v>
          </cell>
          <cell r="AA26">
            <v>0.2</v>
          </cell>
        </row>
        <row r="27">
          <cell r="A27">
            <v>23</v>
          </cell>
          <cell r="B27" t="str">
            <v>Oleru</v>
          </cell>
          <cell r="C27" t="str">
            <v>Turpupalem H/O Oleru</v>
          </cell>
          <cell r="D27" t="str">
            <v>Bhattiprolu</v>
          </cell>
          <cell r="E27" t="str">
            <v>Penumudi</v>
          </cell>
          <cell r="F27">
            <v>4</v>
          </cell>
          <cell r="G27" t="str">
            <v>Penumudi</v>
          </cell>
          <cell r="H27">
            <v>4</v>
          </cell>
          <cell r="I27" t="str">
            <v>Lam</v>
          </cell>
          <cell r="J27">
            <v>75</v>
          </cell>
          <cell r="K27" t="str">
            <v>Kolluru</v>
          </cell>
          <cell r="L27">
            <v>20</v>
          </cell>
          <cell r="M27" t="str">
            <v>Vejandla</v>
          </cell>
          <cell r="N27">
            <v>53</v>
          </cell>
          <cell r="O27" t="str">
            <v>Vejandla</v>
          </cell>
          <cell r="P27">
            <v>53</v>
          </cell>
          <cell r="Q27" t="str">
            <v>Repalle</v>
          </cell>
          <cell r="R27">
            <v>5</v>
          </cell>
          <cell r="S27" t="str">
            <v>I.B patnam</v>
          </cell>
          <cell r="T27">
            <v>113</v>
          </cell>
          <cell r="Y27" t="str">
            <v>Repalle</v>
          </cell>
          <cell r="Z27">
            <v>5</v>
          </cell>
          <cell r="AA27">
            <v>0.2</v>
          </cell>
        </row>
        <row r="28">
          <cell r="A28">
            <v>24</v>
          </cell>
          <cell r="B28" t="str">
            <v>Gorigapudi</v>
          </cell>
          <cell r="C28" t="str">
            <v>Varikutivaripalem</v>
          </cell>
          <cell r="D28" t="str">
            <v>Bhattiprolu</v>
          </cell>
          <cell r="E28" t="str">
            <v>Oleru</v>
          </cell>
          <cell r="F28">
            <v>7</v>
          </cell>
          <cell r="G28" t="str">
            <v>Oleru</v>
          </cell>
          <cell r="H28">
            <v>7</v>
          </cell>
          <cell r="I28" t="str">
            <v>Lam</v>
          </cell>
          <cell r="J28">
            <v>76</v>
          </cell>
          <cell r="K28" t="str">
            <v>Kolluru</v>
          </cell>
          <cell r="L28">
            <v>16</v>
          </cell>
          <cell r="M28" t="str">
            <v>Vejandla</v>
          </cell>
          <cell r="N28">
            <v>57</v>
          </cell>
          <cell r="O28" t="str">
            <v>Vejandla</v>
          </cell>
          <cell r="P28">
            <v>57</v>
          </cell>
          <cell r="Q28" t="str">
            <v>Repalle</v>
          </cell>
          <cell r="R28">
            <v>7</v>
          </cell>
          <cell r="S28" t="str">
            <v>I.B patnam</v>
          </cell>
          <cell r="T28">
            <v>118</v>
          </cell>
          <cell r="Y28" t="str">
            <v>Repalle</v>
          </cell>
          <cell r="Z28">
            <v>7</v>
          </cell>
          <cell r="AA28">
            <v>0.2</v>
          </cell>
        </row>
        <row r="29">
          <cell r="A29">
            <v>25</v>
          </cell>
          <cell r="B29" t="str">
            <v>Vellaturu</v>
          </cell>
          <cell r="C29" t="str">
            <v>Vellaturu</v>
          </cell>
          <cell r="D29" t="str">
            <v>Bhattiprolu</v>
          </cell>
          <cell r="E29" t="str">
            <v>Zoolapalem</v>
          </cell>
          <cell r="F29">
            <v>6</v>
          </cell>
          <cell r="G29" t="str">
            <v>Zoolapalem</v>
          </cell>
          <cell r="H29">
            <v>6</v>
          </cell>
          <cell r="I29" t="str">
            <v>Lam</v>
          </cell>
          <cell r="J29">
            <v>65</v>
          </cell>
          <cell r="K29" t="str">
            <v>Kolluru</v>
          </cell>
          <cell r="L29">
            <v>10</v>
          </cell>
          <cell r="M29" t="str">
            <v>Vejandla</v>
          </cell>
          <cell r="N29">
            <v>41</v>
          </cell>
          <cell r="O29" t="str">
            <v>Vejandla</v>
          </cell>
          <cell r="P29">
            <v>41</v>
          </cell>
          <cell r="Q29" t="str">
            <v>Repalle</v>
          </cell>
          <cell r="R29">
            <v>19</v>
          </cell>
          <cell r="S29" t="str">
            <v>I.B patnam</v>
          </cell>
          <cell r="T29">
            <v>103</v>
          </cell>
          <cell r="Y29" t="str">
            <v>Repalle</v>
          </cell>
          <cell r="Z29">
            <v>19</v>
          </cell>
          <cell r="AA29">
            <v>0</v>
          </cell>
        </row>
        <row r="30">
          <cell r="A30">
            <v>26</v>
          </cell>
          <cell r="B30" t="str">
            <v>Surepalli</v>
          </cell>
          <cell r="C30" t="str">
            <v>Vemavaram</v>
          </cell>
          <cell r="D30" t="str">
            <v>Bhattiprolu</v>
          </cell>
          <cell r="E30" t="str">
            <v>Zillepalli</v>
          </cell>
          <cell r="F30">
            <v>7</v>
          </cell>
          <cell r="G30" t="str">
            <v>Zoolapalem</v>
          </cell>
          <cell r="H30">
            <v>12</v>
          </cell>
          <cell r="I30" t="str">
            <v>Lam</v>
          </cell>
          <cell r="J30">
            <v>67</v>
          </cell>
          <cell r="K30" t="str">
            <v>Kolluru</v>
          </cell>
          <cell r="L30">
            <v>17</v>
          </cell>
          <cell r="M30" t="str">
            <v>Vejandla</v>
          </cell>
          <cell r="N30">
            <v>46</v>
          </cell>
          <cell r="O30" t="str">
            <v>Vejandla</v>
          </cell>
          <cell r="P30">
            <v>46</v>
          </cell>
          <cell r="Q30" t="str">
            <v>Repalle</v>
          </cell>
          <cell r="R30">
            <v>12</v>
          </cell>
          <cell r="S30" t="str">
            <v>I.B patnam</v>
          </cell>
          <cell r="T30">
            <v>108</v>
          </cell>
          <cell r="Y30" t="str">
            <v>Repalle</v>
          </cell>
          <cell r="Z30">
            <v>12</v>
          </cell>
          <cell r="AA30">
            <v>0.2</v>
          </cell>
        </row>
        <row r="31">
          <cell r="A31">
            <v>27</v>
          </cell>
          <cell r="B31" t="str">
            <v>Balusulapalem</v>
          </cell>
          <cell r="C31" t="str">
            <v>Akkalavenkatareddipalem of Balusulapalem</v>
          </cell>
          <cell r="D31" t="str">
            <v>Cherukupalli</v>
          </cell>
          <cell r="E31" t="str">
            <v>Chandolu</v>
          </cell>
          <cell r="F31">
            <v>9</v>
          </cell>
          <cell r="G31" t="str">
            <v>Zoolapalem</v>
          </cell>
          <cell r="H31">
            <v>35</v>
          </cell>
          <cell r="I31" t="str">
            <v>Lam</v>
          </cell>
          <cell r="J31">
            <v>56</v>
          </cell>
          <cell r="K31" t="str">
            <v>Kolluru</v>
          </cell>
          <cell r="L31">
            <v>35</v>
          </cell>
          <cell r="M31" t="str">
            <v>Vejandla</v>
          </cell>
          <cell r="N31">
            <v>38</v>
          </cell>
          <cell r="O31" t="str">
            <v>Vejandla</v>
          </cell>
          <cell r="P31">
            <v>38</v>
          </cell>
          <cell r="Q31" t="str">
            <v>Ponnuru</v>
          </cell>
          <cell r="R31">
            <v>15</v>
          </cell>
          <cell r="S31" t="str">
            <v>I.B patnam</v>
          </cell>
          <cell r="T31">
            <v>92</v>
          </cell>
          <cell r="Y31" t="str">
            <v>Ponnuru</v>
          </cell>
          <cell r="Z31">
            <v>15</v>
          </cell>
          <cell r="AA31">
            <v>0</v>
          </cell>
        </row>
        <row r="32">
          <cell r="A32">
            <v>28</v>
          </cell>
          <cell r="B32" t="str">
            <v>Thummalapalem</v>
          </cell>
          <cell r="C32" t="str">
            <v>Akkalavenkatareddipalem of Thummalapalem</v>
          </cell>
          <cell r="D32" t="str">
            <v>Cherukupalli</v>
          </cell>
          <cell r="E32" t="str">
            <v>Chandolu</v>
          </cell>
          <cell r="F32">
            <v>9</v>
          </cell>
          <cell r="G32" t="str">
            <v>Zoolapalem</v>
          </cell>
          <cell r="H32">
            <v>35</v>
          </cell>
          <cell r="I32" t="str">
            <v>Lam</v>
          </cell>
          <cell r="J32">
            <v>55</v>
          </cell>
          <cell r="K32" t="str">
            <v>Kolluru</v>
          </cell>
          <cell r="L32">
            <v>35</v>
          </cell>
          <cell r="M32" t="str">
            <v>Vejandla</v>
          </cell>
          <cell r="N32">
            <v>37</v>
          </cell>
          <cell r="O32" t="str">
            <v>Vejandla</v>
          </cell>
          <cell r="P32">
            <v>37</v>
          </cell>
          <cell r="Q32" t="str">
            <v>Ponnuru</v>
          </cell>
          <cell r="R32">
            <v>14</v>
          </cell>
          <cell r="S32" t="str">
            <v>I.B patnam</v>
          </cell>
          <cell r="T32">
            <v>92</v>
          </cell>
          <cell r="Y32" t="str">
            <v>Ponnuru</v>
          </cell>
          <cell r="Z32">
            <v>14</v>
          </cell>
          <cell r="AA32">
            <v>0</v>
          </cell>
        </row>
        <row r="33">
          <cell r="A33">
            <v>29</v>
          </cell>
          <cell r="B33" t="str">
            <v>Allavaripalem</v>
          </cell>
          <cell r="C33" t="str">
            <v>Allavaripalem</v>
          </cell>
          <cell r="D33" t="str">
            <v>Cherukupalli</v>
          </cell>
          <cell r="E33" t="str">
            <v>Chandolu</v>
          </cell>
          <cell r="F33">
            <v>23</v>
          </cell>
          <cell r="G33" t="str">
            <v>Zoolapalem</v>
          </cell>
          <cell r="H33">
            <v>24</v>
          </cell>
          <cell r="I33" t="str">
            <v>Lam</v>
          </cell>
          <cell r="J33">
            <v>70</v>
          </cell>
          <cell r="K33" t="str">
            <v>Kolluru</v>
          </cell>
          <cell r="L33">
            <v>24</v>
          </cell>
          <cell r="M33" t="str">
            <v>Vejandla</v>
          </cell>
          <cell r="N33">
            <v>49</v>
          </cell>
          <cell r="O33" t="str">
            <v>Vejandla</v>
          </cell>
          <cell r="P33">
            <v>49</v>
          </cell>
          <cell r="Q33" t="str">
            <v>Ponnuru</v>
          </cell>
          <cell r="R33">
            <v>30</v>
          </cell>
          <cell r="S33" t="str">
            <v>I.B patnam</v>
          </cell>
          <cell r="T33">
            <v>96</v>
          </cell>
          <cell r="Y33" t="str">
            <v>Ponnuru</v>
          </cell>
          <cell r="Z33">
            <v>30</v>
          </cell>
          <cell r="AA33">
            <v>0</v>
          </cell>
        </row>
        <row r="34">
          <cell r="A34">
            <v>30</v>
          </cell>
          <cell r="B34" t="str">
            <v>Nadimpalli</v>
          </cell>
          <cell r="C34" t="str">
            <v>Anaganivaripalem</v>
          </cell>
          <cell r="D34" t="str">
            <v>Cherukupalli</v>
          </cell>
          <cell r="E34" t="str">
            <v>Chandolu</v>
          </cell>
          <cell r="F34">
            <v>16</v>
          </cell>
          <cell r="G34" t="str">
            <v>Zoolapalem</v>
          </cell>
          <cell r="H34">
            <v>26</v>
          </cell>
          <cell r="I34" t="str">
            <v>Lam</v>
          </cell>
          <cell r="J34">
            <v>63</v>
          </cell>
          <cell r="K34" t="str">
            <v>Kolluru</v>
          </cell>
          <cell r="L34">
            <v>26</v>
          </cell>
          <cell r="M34" t="str">
            <v>Vejandla</v>
          </cell>
          <cell r="N34">
            <v>42</v>
          </cell>
          <cell r="O34" t="str">
            <v>Vejandla</v>
          </cell>
          <cell r="P34">
            <v>42</v>
          </cell>
          <cell r="Q34" t="str">
            <v>Ponnuru</v>
          </cell>
          <cell r="R34">
            <v>23</v>
          </cell>
          <cell r="S34" t="str">
            <v>I.B patnam</v>
          </cell>
          <cell r="T34">
            <v>89</v>
          </cell>
          <cell r="Y34" t="str">
            <v>Ponnuru</v>
          </cell>
          <cell r="Z34">
            <v>23</v>
          </cell>
          <cell r="AA34">
            <v>0</v>
          </cell>
        </row>
        <row r="35">
          <cell r="A35">
            <v>31</v>
          </cell>
          <cell r="B35" t="str">
            <v>Arepalli</v>
          </cell>
          <cell r="C35" t="str">
            <v>Areapalli</v>
          </cell>
          <cell r="D35" t="str">
            <v>Cherukupalli</v>
          </cell>
          <cell r="E35" t="str">
            <v>Chandolu</v>
          </cell>
          <cell r="F35">
            <v>16</v>
          </cell>
          <cell r="G35" t="str">
            <v>Zoolapalem</v>
          </cell>
          <cell r="H35">
            <v>30</v>
          </cell>
          <cell r="I35" t="str">
            <v>Lam</v>
          </cell>
          <cell r="J35">
            <v>63</v>
          </cell>
          <cell r="K35" t="str">
            <v>Kolluru</v>
          </cell>
          <cell r="L35">
            <v>30</v>
          </cell>
          <cell r="M35" t="str">
            <v>Vejandla</v>
          </cell>
          <cell r="N35">
            <v>42</v>
          </cell>
          <cell r="O35" t="str">
            <v>Vejandla</v>
          </cell>
          <cell r="P35">
            <v>42</v>
          </cell>
          <cell r="Q35" t="str">
            <v>Ponnuru</v>
          </cell>
          <cell r="R35">
            <v>23</v>
          </cell>
          <cell r="S35" t="str">
            <v>I.B patnam</v>
          </cell>
          <cell r="T35">
            <v>90</v>
          </cell>
          <cell r="Y35" t="str">
            <v>Ponnuru</v>
          </cell>
          <cell r="Z35">
            <v>23</v>
          </cell>
          <cell r="AA35">
            <v>0</v>
          </cell>
        </row>
        <row r="36">
          <cell r="A36">
            <v>32</v>
          </cell>
          <cell r="B36" t="str">
            <v>Arumbaka</v>
          </cell>
          <cell r="C36" t="str">
            <v>Arumbaka</v>
          </cell>
          <cell r="D36" t="str">
            <v>Cherukupalli</v>
          </cell>
          <cell r="E36" t="str">
            <v>Chandolu</v>
          </cell>
          <cell r="F36">
            <v>10</v>
          </cell>
          <cell r="G36" t="str">
            <v>Zoolapalem</v>
          </cell>
          <cell r="H36">
            <v>29</v>
          </cell>
          <cell r="I36" t="str">
            <v>Lam</v>
          </cell>
          <cell r="J36">
            <v>57</v>
          </cell>
          <cell r="K36" t="str">
            <v>Kolluru</v>
          </cell>
          <cell r="L36">
            <v>29</v>
          </cell>
          <cell r="M36" t="str">
            <v>Vejandla</v>
          </cell>
          <cell r="N36">
            <v>38</v>
          </cell>
          <cell r="O36" t="str">
            <v>Vejandla</v>
          </cell>
          <cell r="P36">
            <v>38</v>
          </cell>
          <cell r="Q36" t="str">
            <v>Ponnuru</v>
          </cell>
          <cell r="R36">
            <v>17</v>
          </cell>
          <cell r="S36" t="str">
            <v>I.B patnam</v>
          </cell>
          <cell r="T36">
            <v>86</v>
          </cell>
          <cell r="Y36" t="str">
            <v>Ponnuru</v>
          </cell>
          <cell r="Z36">
            <v>17</v>
          </cell>
          <cell r="AA36">
            <v>0</v>
          </cell>
        </row>
        <row r="37">
          <cell r="A37">
            <v>33</v>
          </cell>
          <cell r="B37" t="str">
            <v>Balusulapalem</v>
          </cell>
          <cell r="C37" t="str">
            <v>Atlavenkatareddipalem</v>
          </cell>
          <cell r="D37" t="str">
            <v>Cherukupalli</v>
          </cell>
          <cell r="E37" t="str">
            <v>Chandolu</v>
          </cell>
          <cell r="F37">
            <v>9</v>
          </cell>
          <cell r="G37" t="str">
            <v>Zoolapalem</v>
          </cell>
          <cell r="H37">
            <v>35</v>
          </cell>
          <cell r="I37" t="str">
            <v>Lam</v>
          </cell>
          <cell r="J37">
            <v>56</v>
          </cell>
          <cell r="K37" t="str">
            <v>Kolluru</v>
          </cell>
          <cell r="L37">
            <v>35</v>
          </cell>
          <cell r="M37" t="str">
            <v>Vejandla</v>
          </cell>
          <cell r="N37">
            <v>38</v>
          </cell>
          <cell r="O37" t="str">
            <v>Vejandla</v>
          </cell>
          <cell r="P37">
            <v>38</v>
          </cell>
          <cell r="Q37" t="str">
            <v>Ponnuru</v>
          </cell>
          <cell r="R37">
            <v>15</v>
          </cell>
          <cell r="S37" t="str">
            <v>I.B patnam</v>
          </cell>
          <cell r="T37">
            <v>92</v>
          </cell>
          <cell r="Y37" t="str">
            <v>Ponnuru</v>
          </cell>
          <cell r="Z37">
            <v>15</v>
          </cell>
          <cell r="AA37">
            <v>0</v>
          </cell>
        </row>
        <row r="38">
          <cell r="A38">
            <v>34</v>
          </cell>
          <cell r="B38" t="str">
            <v>Arepalli</v>
          </cell>
          <cell r="C38" t="str">
            <v>Avulavaripalem</v>
          </cell>
          <cell r="D38" t="str">
            <v>Cherukupalli</v>
          </cell>
          <cell r="E38" t="str">
            <v>Chandolu</v>
          </cell>
          <cell r="F38">
            <v>19</v>
          </cell>
          <cell r="G38" t="str">
            <v>Zoolapalem</v>
          </cell>
          <cell r="H38">
            <v>29</v>
          </cell>
          <cell r="I38" t="str">
            <v>Lam</v>
          </cell>
          <cell r="J38">
            <v>66</v>
          </cell>
          <cell r="K38" t="str">
            <v>Kolluru</v>
          </cell>
          <cell r="L38">
            <v>29</v>
          </cell>
          <cell r="M38" t="str">
            <v>Vejandla</v>
          </cell>
          <cell r="N38">
            <v>45</v>
          </cell>
          <cell r="O38" t="str">
            <v>Vejandla</v>
          </cell>
          <cell r="P38">
            <v>45</v>
          </cell>
          <cell r="Q38" t="str">
            <v>Ponnuru</v>
          </cell>
          <cell r="R38">
            <v>26</v>
          </cell>
          <cell r="S38" t="str">
            <v>I.B patnam</v>
          </cell>
          <cell r="T38">
            <v>92</v>
          </cell>
          <cell r="Y38" t="str">
            <v>Ponnuru</v>
          </cell>
          <cell r="Z38">
            <v>26</v>
          </cell>
          <cell r="AA38">
            <v>0</v>
          </cell>
        </row>
        <row r="39">
          <cell r="A39">
            <v>35</v>
          </cell>
          <cell r="B39" t="str">
            <v>Arepalli</v>
          </cell>
          <cell r="C39" t="str">
            <v>Badevaripalem</v>
          </cell>
          <cell r="D39" t="str">
            <v>Cherukupalli</v>
          </cell>
          <cell r="E39" t="str">
            <v>Chandolu</v>
          </cell>
          <cell r="F39">
            <v>19</v>
          </cell>
          <cell r="G39" t="str">
            <v>Zoolapalem</v>
          </cell>
          <cell r="H39">
            <v>29</v>
          </cell>
          <cell r="I39" t="str">
            <v>Lam</v>
          </cell>
          <cell r="J39">
            <v>66</v>
          </cell>
          <cell r="K39" t="str">
            <v>Kolluru</v>
          </cell>
          <cell r="L39">
            <v>29</v>
          </cell>
          <cell r="M39" t="str">
            <v>Vejandla</v>
          </cell>
          <cell r="N39">
            <v>45</v>
          </cell>
          <cell r="O39" t="str">
            <v>Vejandla</v>
          </cell>
          <cell r="P39">
            <v>45</v>
          </cell>
          <cell r="Q39" t="str">
            <v>Ponnuru</v>
          </cell>
          <cell r="R39">
            <v>26</v>
          </cell>
          <cell r="S39" t="str">
            <v>I.B patnam</v>
          </cell>
          <cell r="T39">
            <v>92</v>
          </cell>
          <cell r="Y39" t="str">
            <v>Ponnuru</v>
          </cell>
          <cell r="Z39">
            <v>26</v>
          </cell>
          <cell r="AA39">
            <v>0</v>
          </cell>
        </row>
        <row r="40">
          <cell r="A40">
            <v>36</v>
          </cell>
          <cell r="B40" t="str">
            <v>Balusulapalem</v>
          </cell>
          <cell r="C40" t="str">
            <v>Balusulapalem</v>
          </cell>
          <cell r="D40" t="str">
            <v>Cherukupalli</v>
          </cell>
          <cell r="E40" t="str">
            <v>Chandolu</v>
          </cell>
          <cell r="F40">
            <v>12</v>
          </cell>
          <cell r="G40" t="str">
            <v>Zoolapalem</v>
          </cell>
          <cell r="H40">
            <v>32</v>
          </cell>
          <cell r="I40" t="str">
            <v>Lam</v>
          </cell>
          <cell r="J40">
            <v>59</v>
          </cell>
          <cell r="K40" t="str">
            <v>Kolluru</v>
          </cell>
          <cell r="L40">
            <v>32</v>
          </cell>
          <cell r="M40" t="str">
            <v>Vejandla</v>
          </cell>
          <cell r="N40">
            <v>41</v>
          </cell>
          <cell r="O40" t="str">
            <v>Vejandla</v>
          </cell>
          <cell r="P40">
            <v>41</v>
          </cell>
          <cell r="Q40" t="str">
            <v>Ponnuru</v>
          </cell>
          <cell r="R40">
            <v>18</v>
          </cell>
          <cell r="S40" t="str">
            <v>I.B patnam</v>
          </cell>
          <cell r="T40">
            <v>89</v>
          </cell>
          <cell r="Y40" t="str">
            <v>Ponnuru</v>
          </cell>
          <cell r="Z40">
            <v>18</v>
          </cell>
          <cell r="AA40">
            <v>0</v>
          </cell>
        </row>
        <row r="41">
          <cell r="A41">
            <v>37</v>
          </cell>
          <cell r="B41" t="str">
            <v>Balusulapalem</v>
          </cell>
          <cell r="C41" t="str">
            <v>Bysanivaripalem</v>
          </cell>
          <cell r="D41" t="str">
            <v>Cherukupalli</v>
          </cell>
          <cell r="E41" t="str">
            <v>Chandolu</v>
          </cell>
          <cell r="F41">
            <v>12</v>
          </cell>
          <cell r="G41" t="str">
            <v>Zoolapalem</v>
          </cell>
          <cell r="H41">
            <v>32</v>
          </cell>
          <cell r="I41" t="str">
            <v>Lam</v>
          </cell>
          <cell r="J41">
            <v>59</v>
          </cell>
          <cell r="K41" t="str">
            <v>Kolluru</v>
          </cell>
          <cell r="L41">
            <v>32</v>
          </cell>
          <cell r="M41" t="str">
            <v>Vejandla</v>
          </cell>
          <cell r="N41">
            <v>41</v>
          </cell>
          <cell r="O41" t="str">
            <v>Vejandla</v>
          </cell>
          <cell r="P41">
            <v>41</v>
          </cell>
          <cell r="Q41" t="str">
            <v>Ponnuru</v>
          </cell>
          <cell r="R41">
            <v>18</v>
          </cell>
          <cell r="S41" t="str">
            <v>I.B patnam</v>
          </cell>
          <cell r="T41">
            <v>89</v>
          </cell>
          <cell r="Y41" t="str">
            <v>Ponnuru</v>
          </cell>
          <cell r="Z41">
            <v>18</v>
          </cell>
          <cell r="AA41">
            <v>0</v>
          </cell>
        </row>
        <row r="42">
          <cell r="A42">
            <v>38</v>
          </cell>
          <cell r="B42" t="str">
            <v>Cherukupalli</v>
          </cell>
          <cell r="C42" t="str">
            <v>Cherukupalli</v>
          </cell>
          <cell r="D42" t="str">
            <v>Cherukupalli</v>
          </cell>
          <cell r="E42" t="str">
            <v>Chandolu</v>
          </cell>
          <cell r="F42">
            <v>11</v>
          </cell>
          <cell r="G42" t="str">
            <v>Zoolapalem</v>
          </cell>
          <cell r="H42">
            <v>28</v>
          </cell>
          <cell r="I42" t="str">
            <v>Lam</v>
          </cell>
          <cell r="J42">
            <v>58</v>
          </cell>
          <cell r="K42" t="str">
            <v>Kolluru</v>
          </cell>
          <cell r="L42">
            <v>28</v>
          </cell>
          <cell r="M42" t="str">
            <v>Vejandla</v>
          </cell>
          <cell r="N42">
            <v>37</v>
          </cell>
          <cell r="O42" t="str">
            <v>Vejandla</v>
          </cell>
          <cell r="P42">
            <v>37</v>
          </cell>
          <cell r="Q42" t="str">
            <v>Ponnuru</v>
          </cell>
          <cell r="R42">
            <v>18</v>
          </cell>
          <cell r="S42" t="str">
            <v>I.B patnam</v>
          </cell>
          <cell r="T42">
            <v>85</v>
          </cell>
          <cell r="Y42" t="str">
            <v>Ponnuru</v>
          </cell>
          <cell r="Z42">
            <v>18</v>
          </cell>
          <cell r="AA42">
            <v>0</v>
          </cell>
        </row>
        <row r="43">
          <cell r="A43">
            <v>39</v>
          </cell>
          <cell r="B43" t="str">
            <v>Arepalli</v>
          </cell>
          <cell r="C43" t="str">
            <v>Domavaripalem</v>
          </cell>
          <cell r="D43" t="str">
            <v>Cherukupalli</v>
          </cell>
          <cell r="E43" t="str">
            <v>Chandolu</v>
          </cell>
          <cell r="F43">
            <v>15</v>
          </cell>
          <cell r="G43" t="str">
            <v>Zoolapalem</v>
          </cell>
          <cell r="H43">
            <v>32</v>
          </cell>
          <cell r="I43" t="str">
            <v>Lam</v>
          </cell>
          <cell r="J43">
            <v>62</v>
          </cell>
          <cell r="K43" t="str">
            <v>Kolluru</v>
          </cell>
          <cell r="L43">
            <v>32</v>
          </cell>
          <cell r="M43" t="str">
            <v>Vejandla</v>
          </cell>
          <cell r="N43">
            <v>41</v>
          </cell>
          <cell r="O43" t="str">
            <v>Vejandla</v>
          </cell>
          <cell r="P43">
            <v>41</v>
          </cell>
          <cell r="Q43" t="str">
            <v>Ponnuru</v>
          </cell>
          <cell r="R43">
            <v>22</v>
          </cell>
          <cell r="S43" t="str">
            <v>I.B patnam</v>
          </cell>
          <cell r="T43">
            <v>89</v>
          </cell>
          <cell r="Y43" t="str">
            <v>Ponnuru</v>
          </cell>
          <cell r="Z43">
            <v>22</v>
          </cell>
          <cell r="AA43">
            <v>0</v>
          </cell>
        </row>
        <row r="44">
          <cell r="A44">
            <v>40</v>
          </cell>
          <cell r="B44" t="str">
            <v>Thummalapalem</v>
          </cell>
          <cell r="C44" t="str">
            <v>Dundivenkatareddipalem</v>
          </cell>
          <cell r="D44" t="str">
            <v>Cherukupalli</v>
          </cell>
          <cell r="E44" t="str">
            <v>Chandolu</v>
          </cell>
          <cell r="F44">
            <v>9</v>
          </cell>
          <cell r="G44" t="str">
            <v>Zoolapalem</v>
          </cell>
          <cell r="H44">
            <v>35</v>
          </cell>
          <cell r="I44" t="str">
            <v>Lam</v>
          </cell>
          <cell r="J44">
            <v>55</v>
          </cell>
          <cell r="K44" t="str">
            <v>Kolluru</v>
          </cell>
          <cell r="L44">
            <v>35</v>
          </cell>
          <cell r="M44" t="str">
            <v>Vejandla</v>
          </cell>
          <cell r="N44">
            <v>37</v>
          </cell>
          <cell r="O44" t="str">
            <v>Vejandla</v>
          </cell>
          <cell r="P44">
            <v>37</v>
          </cell>
          <cell r="Q44" t="str">
            <v>Ponnuru</v>
          </cell>
          <cell r="R44">
            <v>14</v>
          </cell>
          <cell r="S44" t="str">
            <v>I.B patnam</v>
          </cell>
          <cell r="T44">
            <v>92</v>
          </cell>
          <cell r="Y44" t="str">
            <v>Ponnuru</v>
          </cell>
          <cell r="Z44">
            <v>14</v>
          </cell>
          <cell r="AA44">
            <v>0</v>
          </cell>
        </row>
        <row r="45">
          <cell r="A45">
            <v>41</v>
          </cell>
          <cell r="B45" t="str">
            <v>Arepalli</v>
          </cell>
          <cell r="C45" t="str">
            <v>Gandhinagar</v>
          </cell>
          <cell r="D45" t="str">
            <v>Cherukupalli</v>
          </cell>
          <cell r="E45" t="str">
            <v>Chandolu</v>
          </cell>
          <cell r="F45">
            <v>19</v>
          </cell>
          <cell r="G45" t="str">
            <v>Zoolapalem</v>
          </cell>
          <cell r="H45">
            <v>29</v>
          </cell>
          <cell r="I45" t="str">
            <v>Lam</v>
          </cell>
          <cell r="J45">
            <v>66</v>
          </cell>
          <cell r="K45" t="str">
            <v>Kolluru</v>
          </cell>
          <cell r="L45">
            <v>29</v>
          </cell>
          <cell r="M45" t="str">
            <v>Vejandla</v>
          </cell>
          <cell r="N45">
            <v>45</v>
          </cell>
          <cell r="O45" t="str">
            <v>Vejandla</v>
          </cell>
          <cell r="P45">
            <v>45</v>
          </cell>
          <cell r="Q45" t="str">
            <v>Ponnuru</v>
          </cell>
          <cell r="R45">
            <v>26</v>
          </cell>
          <cell r="S45" t="str">
            <v>I.B patnam</v>
          </cell>
          <cell r="T45">
            <v>92</v>
          </cell>
          <cell r="Y45" t="str">
            <v>Ponnuru</v>
          </cell>
          <cell r="Z45">
            <v>26</v>
          </cell>
          <cell r="AA45">
            <v>0</v>
          </cell>
        </row>
        <row r="46">
          <cell r="A46">
            <v>42</v>
          </cell>
          <cell r="B46" t="str">
            <v>Balusulapalem</v>
          </cell>
          <cell r="C46" t="str">
            <v>Gangiboinavaripalem</v>
          </cell>
          <cell r="D46" t="str">
            <v>Cherukupalli</v>
          </cell>
          <cell r="E46" t="str">
            <v>Chandolu</v>
          </cell>
          <cell r="F46">
            <v>9</v>
          </cell>
          <cell r="G46" t="str">
            <v>Zoolapalem</v>
          </cell>
          <cell r="H46">
            <v>35</v>
          </cell>
          <cell r="I46" t="str">
            <v>Lam</v>
          </cell>
          <cell r="J46">
            <v>56</v>
          </cell>
          <cell r="K46" t="str">
            <v>Kolluru</v>
          </cell>
          <cell r="L46">
            <v>35</v>
          </cell>
          <cell r="M46" t="str">
            <v>Vejandla</v>
          </cell>
          <cell r="N46">
            <v>38</v>
          </cell>
          <cell r="O46" t="str">
            <v>Vejandla</v>
          </cell>
          <cell r="P46">
            <v>38</v>
          </cell>
          <cell r="Q46" t="str">
            <v>Ponnuru</v>
          </cell>
          <cell r="R46">
            <v>15</v>
          </cell>
          <cell r="S46" t="str">
            <v>I.B patnam</v>
          </cell>
          <cell r="T46">
            <v>92</v>
          </cell>
          <cell r="Y46" t="str">
            <v>Ponnuru</v>
          </cell>
          <cell r="Z46">
            <v>15</v>
          </cell>
          <cell r="AA46">
            <v>0</v>
          </cell>
        </row>
        <row r="47">
          <cell r="A47">
            <v>43</v>
          </cell>
          <cell r="B47" t="str">
            <v>Nadimpalli</v>
          </cell>
          <cell r="C47" t="str">
            <v>Gollapalem</v>
          </cell>
          <cell r="D47" t="str">
            <v>Cherukupalli</v>
          </cell>
          <cell r="E47" t="str">
            <v>Chandolu</v>
          </cell>
          <cell r="F47">
            <v>16</v>
          </cell>
          <cell r="G47" t="str">
            <v>Zoolapalem</v>
          </cell>
          <cell r="H47">
            <v>23</v>
          </cell>
          <cell r="I47" t="str">
            <v>Lam</v>
          </cell>
          <cell r="J47">
            <v>63</v>
          </cell>
          <cell r="K47" t="str">
            <v>Kolluru</v>
          </cell>
          <cell r="L47">
            <v>23</v>
          </cell>
          <cell r="M47" t="str">
            <v>Vejandla</v>
          </cell>
          <cell r="N47">
            <v>42</v>
          </cell>
          <cell r="O47" t="str">
            <v>Vejandla</v>
          </cell>
          <cell r="P47">
            <v>42</v>
          </cell>
          <cell r="Q47" t="str">
            <v>Ponnuru</v>
          </cell>
          <cell r="R47">
            <v>23</v>
          </cell>
          <cell r="S47" t="str">
            <v>I.B patnam</v>
          </cell>
          <cell r="T47">
            <v>89</v>
          </cell>
          <cell r="Y47" t="str">
            <v>Ponnuru</v>
          </cell>
          <cell r="Z47">
            <v>23</v>
          </cell>
          <cell r="AA47">
            <v>0</v>
          </cell>
        </row>
        <row r="48">
          <cell r="A48">
            <v>44</v>
          </cell>
          <cell r="B48" t="str">
            <v>Gudavalli</v>
          </cell>
          <cell r="C48" t="str">
            <v>Gudavalli</v>
          </cell>
          <cell r="D48" t="str">
            <v>Cherukupalli</v>
          </cell>
          <cell r="E48" t="str">
            <v>Chandolu</v>
          </cell>
          <cell r="F48">
            <v>17</v>
          </cell>
          <cell r="G48" t="str">
            <v>Zoolapalem</v>
          </cell>
          <cell r="H48">
            <v>22</v>
          </cell>
          <cell r="I48" t="str">
            <v>Lam</v>
          </cell>
          <cell r="J48">
            <v>64</v>
          </cell>
          <cell r="K48" t="str">
            <v>Kolluru</v>
          </cell>
          <cell r="L48">
            <v>22</v>
          </cell>
          <cell r="M48" t="str">
            <v>Vejandla</v>
          </cell>
          <cell r="N48">
            <v>43</v>
          </cell>
          <cell r="O48" t="str">
            <v>Vejandla</v>
          </cell>
          <cell r="P48">
            <v>43</v>
          </cell>
          <cell r="Q48" t="str">
            <v>Ponnuru</v>
          </cell>
          <cell r="R48">
            <v>24</v>
          </cell>
          <cell r="S48" t="str">
            <v>I.B patnam</v>
          </cell>
          <cell r="T48">
            <v>90</v>
          </cell>
          <cell r="Y48" t="str">
            <v>Ponnuru</v>
          </cell>
          <cell r="Z48">
            <v>24</v>
          </cell>
          <cell r="AA48">
            <v>0</v>
          </cell>
        </row>
        <row r="49">
          <cell r="A49">
            <v>45</v>
          </cell>
          <cell r="B49" t="str">
            <v>Gullapalli</v>
          </cell>
          <cell r="C49" t="str">
            <v>Gullapalli</v>
          </cell>
          <cell r="D49" t="str">
            <v>Cherukupalli</v>
          </cell>
          <cell r="E49" t="str">
            <v>Chandolu</v>
          </cell>
          <cell r="F49">
            <v>12</v>
          </cell>
          <cell r="G49" t="str">
            <v>Zoolapalem</v>
          </cell>
          <cell r="H49">
            <v>27</v>
          </cell>
          <cell r="I49" t="str">
            <v>Lam</v>
          </cell>
          <cell r="J49">
            <v>59</v>
          </cell>
          <cell r="K49" t="str">
            <v>Kolluru</v>
          </cell>
          <cell r="L49">
            <v>27</v>
          </cell>
          <cell r="M49" t="str">
            <v>Vejandla</v>
          </cell>
          <cell r="N49">
            <v>38</v>
          </cell>
          <cell r="O49" t="str">
            <v>Vejandla</v>
          </cell>
          <cell r="P49">
            <v>38</v>
          </cell>
          <cell r="Q49" t="str">
            <v>Ponnuru</v>
          </cell>
          <cell r="R49">
            <v>19</v>
          </cell>
          <cell r="S49" t="str">
            <v>I.B patnam</v>
          </cell>
          <cell r="T49">
            <v>86</v>
          </cell>
          <cell r="Y49" t="str">
            <v>Ponnuru</v>
          </cell>
          <cell r="Z49">
            <v>19</v>
          </cell>
          <cell r="AA49">
            <v>0</v>
          </cell>
        </row>
        <row r="50">
          <cell r="A50">
            <v>46</v>
          </cell>
          <cell r="B50" t="str">
            <v>Arumbaka</v>
          </cell>
          <cell r="C50" t="str">
            <v>Harijanawada H/O Arumbaka</v>
          </cell>
          <cell r="D50" t="str">
            <v>Cherukupalli</v>
          </cell>
          <cell r="E50" t="str">
            <v>Chandolu</v>
          </cell>
          <cell r="F50">
            <v>10</v>
          </cell>
          <cell r="G50" t="str">
            <v>Zoolapalem</v>
          </cell>
          <cell r="H50">
            <v>29</v>
          </cell>
          <cell r="I50" t="str">
            <v>Lam</v>
          </cell>
          <cell r="J50">
            <v>57</v>
          </cell>
          <cell r="K50" t="str">
            <v>Kolluru</v>
          </cell>
          <cell r="L50">
            <v>29</v>
          </cell>
          <cell r="M50" t="str">
            <v>Vejandla</v>
          </cell>
          <cell r="N50">
            <v>38</v>
          </cell>
          <cell r="O50" t="str">
            <v>Vejandla</v>
          </cell>
          <cell r="P50">
            <v>38</v>
          </cell>
          <cell r="Q50" t="str">
            <v>Ponnuru</v>
          </cell>
          <cell r="R50">
            <v>17</v>
          </cell>
          <cell r="S50" t="str">
            <v>I.B patnam</v>
          </cell>
          <cell r="T50">
            <v>86</v>
          </cell>
          <cell r="Y50" t="str">
            <v>Ponnuru</v>
          </cell>
          <cell r="Z50">
            <v>17</v>
          </cell>
          <cell r="AA50">
            <v>0</v>
          </cell>
        </row>
        <row r="51">
          <cell r="A51">
            <v>47</v>
          </cell>
          <cell r="B51" t="str">
            <v>Thummalapalem</v>
          </cell>
          <cell r="C51" t="str">
            <v>Jonnalagaddavaripalem</v>
          </cell>
          <cell r="D51" t="str">
            <v>Cherukupalli</v>
          </cell>
          <cell r="E51" t="str">
            <v>Chandolu</v>
          </cell>
          <cell r="F51">
            <v>10</v>
          </cell>
          <cell r="G51" t="str">
            <v>Zoolapalem</v>
          </cell>
          <cell r="H51">
            <v>32</v>
          </cell>
          <cell r="I51" t="str">
            <v>Lam</v>
          </cell>
          <cell r="J51">
            <v>57</v>
          </cell>
          <cell r="K51" t="str">
            <v>Kolluru</v>
          </cell>
          <cell r="L51">
            <v>32</v>
          </cell>
          <cell r="M51" t="str">
            <v>Vejandla</v>
          </cell>
          <cell r="N51">
            <v>41</v>
          </cell>
          <cell r="O51" t="str">
            <v>Vejandla</v>
          </cell>
          <cell r="P51">
            <v>41</v>
          </cell>
          <cell r="Q51" t="str">
            <v>Ponnuru</v>
          </cell>
          <cell r="R51">
            <v>15</v>
          </cell>
          <cell r="S51" t="str">
            <v>I.B patnam</v>
          </cell>
          <cell r="T51">
            <v>88</v>
          </cell>
          <cell r="Y51" t="str">
            <v>Ponnuru</v>
          </cell>
          <cell r="Z51">
            <v>15</v>
          </cell>
          <cell r="AA51">
            <v>0</v>
          </cell>
        </row>
        <row r="52">
          <cell r="A52">
            <v>48</v>
          </cell>
          <cell r="B52" t="str">
            <v>Arumbaka</v>
          </cell>
          <cell r="C52" t="str">
            <v>Kaminenivaripalem</v>
          </cell>
          <cell r="D52" t="str">
            <v>Cherukupalli</v>
          </cell>
          <cell r="E52" t="str">
            <v>Chandolu</v>
          </cell>
          <cell r="F52">
            <v>13</v>
          </cell>
          <cell r="G52" t="str">
            <v>Zoolapalem</v>
          </cell>
          <cell r="H52">
            <v>30</v>
          </cell>
          <cell r="I52" t="str">
            <v>Lam</v>
          </cell>
          <cell r="J52">
            <v>60</v>
          </cell>
          <cell r="K52" t="str">
            <v>Kolluru</v>
          </cell>
          <cell r="L52">
            <v>30</v>
          </cell>
          <cell r="M52" t="str">
            <v>Vejandla</v>
          </cell>
          <cell r="N52">
            <v>39</v>
          </cell>
          <cell r="O52" t="str">
            <v>Vejandla</v>
          </cell>
          <cell r="P52">
            <v>39</v>
          </cell>
          <cell r="Q52" t="str">
            <v>Ponnuru</v>
          </cell>
          <cell r="R52">
            <v>20</v>
          </cell>
          <cell r="S52" t="str">
            <v>I.B patnam</v>
          </cell>
          <cell r="T52">
            <v>87</v>
          </cell>
          <cell r="Y52" t="str">
            <v>Ponnuru</v>
          </cell>
          <cell r="Z52">
            <v>20</v>
          </cell>
          <cell r="AA52">
            <v>0</v>
          </cell>
        </row>
        <row r="53">
          <cell r="A53">
            <v>49</v>
          </cell>
          <cell r="B53" t="str">
            <v>Kanagala</v>
          </cell>
          <cell r="C53" t="str">
            <v>Kanagala</v>
          </cell>
          <cell r="D53" t="str">
            <v>Cherukupalli</v>
          </cell>
          <cell r="E53" t="str">
            <v>Chandolu</v>
          </cell>
          <cell r="F53">
            <v>19</v>
          </cell>
          <cell r="G53" t="str">
            <v>Zoolapalem</v>
          </cell>
          <cell r="H53">
            <v>20</v>
          </cell>
          <cell r="I53" t="str">
            <v>Lam</v>
          </cell>
          <cell r="J53">
            <v>66</v>
          </cell>
          <cell r="K53" t="str">
            <v>Kolluru</v>
          </cell>
          <cell r="L53">
            <v>20</v>
          </cell>
          <cell r="M53" t="str">
            <v>Vejandla</v>
          </cell>
          <cell r="N53">
            <v>45</v>
          </cell>
          <cell r="O53" t="str">
            <v>Vejandla</v>
          </cell>
          <cell r="P53">
            <v>45</v>
          </cell>
          <cell r="Q53" t="str">
            <v>Ponnuru</v>
          </cell>
          <cell r="R53">
            <v>26</v>
          </cell>
          <cell r="S53" t="str">
            <v>I.B patnam</v>
          </cell>
          <cell r="T53">
            <v>92</v>
          </cell>
          <cell r="Y53" t="str">
            <v>Ponnuru</v>
          </cell>
          <cell r="Z53">
            <v>26</v>
          </cell>
          <cell r="AA53">
            <v>0</v>
          </cell>
        </row>
        <row r="54">
          <cell r="A54">
            <v>50</v>
          </cell>
          <cell r="B54" t="str">
            <v>Kavuru</v>
          </cell>
          <cell r="C54" t="str">
            <v>Kavuru</v>
          </cell>
          <cell r="D54" t="str">
            <v>Cherukupalli</v>
          </cell>
          <cell r="E54" t="str">
            <v>Chandolu</v>
          </cell>
          <cell r="F54">
            <v>9</v>
          </cell>
          <cell r="G54" t="str">
            <v>Zoolapalem</v>
          </cell>
          <cell r="H54">
            <v>31</v>
          </cell>
          <cell r="I54" t="str">
            <v>Lam</v>
          </cell>
          <cell r="J54">
            <v>56</v>
          </cell>
          <cell r="K54" t="str">
            <v>Kolluru</v>
          </cell>
          <cell r="L54">
            <v>31</v>
          </cell>
          <cell r="M54" t="str">
            <v>Vejandla</v>
          </cell>
          <cell r="N54">
            <v>40</v>
          </cell>
          <cell r="O54" t="str">
            <v>Vejandla</v>
          </cell>
          <cell r="P54">
            <v>40</v>
          </cell>
          <cell r="Q54" t="str">
            <v>Ponnuru</v>
          </cell>
          <cell r="R54">
            <v>15</v>
          </cell>
          <cell r="S54" t="str">
            <v>I.B patnam</v>
          </cell>
          <cell r="T54">
            <v>88</v>
          </cell>
          <cell r="Y54" t="str">
            <v>Ponnuru</v>
          </cell>
          <cell r="Z54">
            <v>15</v>
          </cell>
          <cell r="AA54">
            <v>0</v>
          </cell>
        </row>
        <row r="55">
          <cell r="A55">
            <v>51</v>
          </cell>
          <cell r="B55" t="str">
            <v>Kunchalavaripalem</v>
          </cell>
          <cell r="C55" t="str">
            <v>Kunchalavaripalem</v>
          </cell>
          <cell r="D55" t="str">
            <v>Cherukupalli</v>
          </cell>
          <cell r="E55" t="str">
            <v>Chandolu</v>
          </cell>
          <cell r="F55">
            <v>4</v>
          </cell>
          <cell r="G55" t="str">
            <v>Zoolapalem</v>
          </cell>
          <cell r="H55">
            <v>35</v>
          </cell>
          <cell r="I55" t="str">
            <v>Lam</v>
          </cell>
          <cell r="J55">
            <v>51</v>
          </cell>
          <cell r="K55" t="str">
            <v>Kolluru</v>
          </cell>
          <cell r="L55">
            <v>35</v>
          </cell>
          <cell r="M55" t="str">
            <v>Vejandla</v>
          </cell>
          <cell r="N55">
            <v>33</v>
          </cell>
          <cell r="O55" t="str">
            <v>Vejandla</v>
          </cell>
          <cell r="P55">
            <v>33</v>
          </cell>
          <cell r="Q55" t="str">
            <v>Ponnuru</v>
          </cell>
          <cell r="R55">
            <v>10</v>
          </cell>
          <cell r="S55" t="str">
            <v>I.B patnam</v>
          </cell>
          <cell r="T55">
            <v>92</v>
          </cell>
          <cell r="Y55" t="str">
            <v>Ponnuru</v>
          </cell>
          <cell r="Z55">
            <v>10</v>
          </cell>
          <cell r="AA55">
            <v>0</v>
          </cell>
        </row>
        <row r="56">
          <cell r="A56">
            <v>52</v>
          </cell>
          <cell r="B56" t="str">
            <v>Gullapalli</v>
          </cell>
          <cell r="C56" t="str">
            <v>Kurrapalem</v>
          </cell>
          <cell r="D56" t="str">
            <v>Cherukupalli</v>
          </cell>
          <cell r="E56" t="str">
            <v>Chandolu</v>
          </cell>
          <cell r="F56">
            <v>14</v>
          </cell>
          <cell r="G56" t="str">
            <v>Zoolapalem</v>
          </cell>
          <cell r="H56">
            <v>29</v>
          </cell>
          <cell r="I56" t="str">
            <v>Lam</v>
          </cell>
          <cell r="J56">
            <v>61</v>
          </cell>
          <cell r="K56" t="str">
            <v>Kolluru</v>
          </cell>
          <cell r="L56">
            <v>29</v>
          </cell>
          <cell r="M56" t="str">
            <v>Vejandla</v>
          </cell>
          <cell r="N56">
            <v>40</v>
          </cell>
          <cell r="O56" t="str">
            <v>Vejandla</v>
          </cell>
          <cell r="P56">
            <v>40</v>
          </cell>
          <cell r="Q56" t="str">
            <v>Ponnuru</v>
          </cell>
          <cell r="R56">
            <v>21</v>
          </cell>
          <cell r="S56" t="str">
            <v>I.B patnam</v>
          </cell>
          <cell r="T56">
            <v>88</v>
          </cell>
          <cell r="Y56" t="str">
            <v>Ponnuru</v>
          </cell>
          <cell r="Z56">
            <v>21</v>
          </cell>
          <cell r="AA56">
            <v>0</v>
          </cell>
        </row>
        <row r="57">
          <cell r="A57">
            <v>53</v>
          </cell>
          <cell r="B57" t="str">
            <v>Allavaripalem</v>
          </cell>
          <cell r="C57" t="str">
            <v>Kuretivaripalem</v>
          </cell>
          <cell r="D57" t="str">
            <v>Cherukupalli</v>
          </cell>
          <cell r="E57" t="str">
            <v>Chandolu</v>
          </cell>
          <cell r="F57">
            <v>24</v>
          </cell>
          <cell r="G57" t="str">
            <v>Zoolapalem</v>
          </cell>
          <cell r="H57">
            <v>25</v>
          </cell>
          <cell r="I57" t="str">
            <v>Lam</v>
          </cell>
          <cell r="J57">
            <v>71</v>
          </cell>
          <cell r="K57" t="str">
            <v>Kolluru</v>
          </cell>
          <cell r="L57">
            <v>25</v>
          </cell>
          <cell r="M57" t="str">
            <v>Vejandla</v>
          </cell>
          <cell r="N57">
            <v>50</v>
          </cell>
          <cell r="O57" t="str">
            <v>Vejandla</v>
          </cell>
          <cell r="P57">
            <v>50</v>
          </cell>
          <cell r="Q57" t="str">
            <v>Ponnuru</v>
          </cell>
          <cell r="R57">
            <v>31</v>
          </cell>
          <cell r="S57" t="str">
            <v>I.B patnam</v>
          </cell>
          <cell r="T57">
            <v>97</v>
          </cell>
          <cell r="Y57" t="str">
            <v>Ponnuru</v>
          </cell>
          <cell r="Z57">
            <v>31</v>
          </cell>
          <cell r="AA57">
            <v>0</v>
          </cell>
        </row>
        <row r="58">
          <cell r="A58">
            <v>54</v>
          </cell>
          <cell r="B58" t="str">
            <v>Nadimpalli</v>
          </cell>
          <cell r="C58" t="str">
            <v>Madigapalli H/O Nadimpalli</v>
          </cell>
          <cell r="D58" t="str">
            <v>Cherukupalli</v>
          </cell>
          <cell r="E58" t="str">
            <v>Chandolu</v>
          </cell>
          <cell r="F58">
            <v>16</v>
          </cell>
          <cell r="G58" t="str">
            <v>Zoolapalem</v>
          </cell>
          <cell r="H58">
            <v>23</v>
          </cell>
          <cell r="I58" t="str">
            <v>Lam</v>
          </cell>
          <cell r="J58">
            <v>63</v>
          </cell>
          <cell r="K58" t="str">
            <v>Kolluru</v>
          </cell>
          <cell r="L58">
            <v>23</v>
          </cell>
          <cell r="M58" t="str">
            <v>Vejandla</v>
          </cell>
          <cell r="N58">
            <v>42</v>
          </cell>
          <cell r="O58" t="str">
            <v>Vejandla</v>
          </cell>
          <cell r="P58">
            <v>42</v>
          </cell>
          <cell r="Q58" t="str">
            <v>Ponnuru</v>
          </cell>
          <cell r="R58">
            <v>23</v>
          </cell>
          <cell r="S58" t="str">
            <v>I.B patnam</v>
          </cell>
          <cell r="T58">
            <v>89</v>
          </cell>
          <cell r="Y58" t="str">
            <v>Ponnuru</v>
          </cell>
          <cell r="Z58">
            <v>23</v>
          </cell>
          <cell r="AA58">
            <v>0</v>
          </cell>
        </row>
        <row r="59">
          <cell r="A59">
            <v>55</v>
          </cell>
          <cell r="B59" t="str">
            <v>Balusulapalem</v>
          </cell>
          <cell r="C59" t="str">
            <v>Malapalli of Arepalli</v>
          </cell>
          <cell r="D59" t="str">
            <v>Cherukupalli</v>
          </cell>
          <cell r="E59" t="str">
            <v>Chandolu</v>
          </cell>
          <cell r="F59">
            <v>16</v>
          </cell>
          <cell r="G59" t="str">
            <v>Zoolapalem</v>
          </cell>
          <cell r="H59">
            <v>30</v>
          </cell>
          <cell r="I59" t="str">
            <v>Lam</v>
          </cell>
          <cell r="J59">
            <v>63</v>
          </cell>
          <cell r="K59" t="str">
            <v>Kolluru</v>
          </cell>
          <cell r="L59">
            <v>30</v>
          </cell>
          <cell r="M59" t="str">
            <v>Vejandla</v>
          </cell>
          <cell r="N59">
            <v>42</v>
          </cell>
          <cell r="O59" t="str">
            <v>Vejandla</v>
          </cell>
          <cell r="P59">
            <v>42</v>
          </cell>
          <cell r="Q59" t="str">
            <v>Ponnuru</v>
          </cell>
          <cell r="R59">
            <v>23</v>
          </cell>
          <cell r="S59" t="str">
            <v>I.B patnam</v>
          </cell>
          <cell r="T59">
            <v>90</v>
          </cell>
          <cell r="Y59" t="str">
            <v>Ponnuru</v>
          </cell>
          <cell r="Z59">
            <v>23</v>
          </cell>
          <cell r="AA59">
            <v>0</v>
          </cell>
        </row>
        <row r="60">
          <cell r="A60">
            <v>56</v>
          </cell>
          <cell r="B60" t="str">
            <v>Arepalli</v>
          </cell>
          <cell r="C60" t="str">
            <v>Mathivaripalem</v>
          </cell>
          <cell r="D60" t="str">
            <v>Cherukupalli</v>
          </cell>
          <cell r="E60" t="str">
            <v>Chandolu</v>
          </cell>
          <cell r="F60">
            <v>19</v>
          </cell>
          <cell r="G60" t="str">
            <v>Zoolapalem</v>
          </cell>
          <cell r="H60">
            <v>29</v>
          </cell>
          <cell r="I60" t="str">
            <v>Lam</v>
          </cell>
          <cell r="J60">
            <v>66</v>
          </cell>
          <cell r="K60" t="str">
            <v>Kolluru</v>
          </cell>
          <cell r="L60">
            <v>29</v>
          </cell>
          <cell r="M60" t="str">
            <v>Vejandla</v>
          </cell>
          <cell r="N60">
            <v>45</v>
          </cell>
          <cell r="O60" t="str">
            <v>Vejandla</v>
          </cell>
          <cell r="P60">
            <v>45</v>
          </cell>
          <cell r="Q60" t="str">
            <v>Ponnuru</v>
          </cell>
          <cell r="R60">
            <v>26</v>
          </cell>
          <cell r="S60" t="str">
            <v>I.B patnam</v>
          </cell>
          <cell r="T60">
            <v>92</v>
          </cell>
          <cell r="Y60" t="str">
            <v>Ponnuru</v>
          </cell>
          <cell r="Z60">
            <v>26</v>
          </cell>
          <cell r="AA60">
            <v>0</v>
          </cell>
        </row>
        <row r="61">
          <cell r="A61">
            <v>57</v>
          </cell>
          <cell r="B61" t="str">
            <v>Balusulapalem</v>
          </cell>
          <cell r="C61" t="str">
            <v>Mettagowdapalem</v>
          </cell>
          <cell r="D61" t="str">
            <v>Cherukupalli</v>
          </cell>
          <cell r="E61" t="str">
            <v>Chandolu</v>
          </cell>
          <cell r="F61">
            <v>10</v>
          </cell>
          <cell r="G61" t="str">
            <v>Zoolapalem</v>
          </cell>
          <cell r="H61">
            <v>34</v>
          </cell>
          <cell r="I61" t="str">
            <v>Lam</v>
          </cell>
          <cell r="J61">
            <v>57</v>
          </cell>
          <cell r="K61" t="str">
            <v>Kolluru</v>
          </cell>
          <cell r="L61">
            <v>34</v>
          </cell>
          <cell r="M61" t="str">
            <v>Vejandla</v>
          </cell>
          <cell r="N61">
            <v>39</v>
          </cell>
          <cell r="O61" t="str">
            <v>Vejandla</v>
          </cell>
          <cell r="P61">
            <v>39</v>
          </cell>
          <cell r="Q61" t="str">
            <v>Ponnuru</v>
          </cell>
          <cell r="R61">
            <v>16</v>
          </cell>
          <cell r="S61" t="str">
            <v>I.B patnam</v>
          </cell>
          <cell r="T61">
            <v>91</v>
          </cell>
          <cell r="Y61" t="str">
            <v>Ponnuru</v>
          </cell>
          <cell r="Z61">
            <v>16</v>
          </cell>
          <cell r="AA61">
            <v>0</v>
          </cell>
        </row>
        <row r="62">
          <cell r="A62">
            <v>58</v>
          </cell>
          <cell r="B62" t="str">
            <v>Rambhotlapalem</v>
          </cell>
          <cell r="C62" t="str">
            <v>Moravagupalem</v>
          </cell>
          <cell r="D62" t="str">
            <v>Cherukupalli</v>
          </cell>
          <cell r="E62" t="str">
            <v>Chandolu</v>
          </cell>
          <cell r="F62">
            <v>7</v>
          </cell>
          <cell r="G62" t="str">
            <v>Zoolapalem</v>
          </cell>
          <cell r="H62">
            <v>36</v>
          </cell>
          <cell r="I62" t="str">
            <v>Lam</v>
          </cell>
          <cell r="J62">
            <v>54</v>
          </cell>
          <cell r="K62" t="str">
            <v>Kolluru</v>
          </cell>
          <cell r="L62">
            <v>36</v>
          </cell>
          <cell r="M62" t="str">
            <v>Vejandla</v>
          </cell>
          <cell r="N62">
            <v>55</v>
          </cell>
          <cell r="O62" t="str">
            <v>Vejandla</v>
          </cell>
          <cell r="P62">
            <v>36</v>
          </cell>
          <cell r="Q62" t="str">
            <v>Ponnuru</v>
          </cell>
          <cell r="R62">
            <v>13</v>
          </cell>
          <cell r="S62" t="str">
            <v>I.B patnam</v>
          </cell>
          <cell r="T62">
            <v>91</v>
          </cell>
          <cell r="Y62" t="str">
            <v>Ponnuru</v>
          </cell>
          <cell r="Z62">
            <v>13</v>
          </cell>
          <cell r="AA62">
            <v>0</v>
          </cell>
        </row>
        <row r="63">
          <cell r="A63">
            <v>59</v>
          </cell>
          <cell r="B63" t="str">
            <v>Nadimpalli</v>
          </cell>
          <cell r="C63" t="str">
            <v>Nadimpalli</v>
          </cell>
          <cell r="D63" t="str">
            <v>Cherukupalli</v>
          </cell>
          <cell r="E63" t="str">
            <v>Chandolu</v>
          </cell>
          <cell r="F63">
            <v>16</v>
          </cell>
          <cell r="G63" t="str">
            <v>Zoolapalem</v>
          </cell>
          <cell r="H63">
            <v>23</v>
          </cell>
          <cell r="I63" t="str">
            <v>Lam</v>
          </cell>
          <cell r="J63">
            <v>63</v>
          </cell>
          <cell r="K63" t="str">
            <v>Kolluru</v>
          </cell>
          <cell r="L63">
            <v>23</v>
          </cell>
          <cell r="M63" t="str">
            <v>Vejandla</v>
          </cell>
          <cell r="N63">
            <v>42</v>
          </cell>
          <cell r="O63" t="str">
            <v>Vejandla</v>
          </cell>
          <cell r="P63">
            <v>42</v>
          </cell>
          <cell r="Q63" t="str">
            <v>Ponnuru</v>
          </cell>
          <cell r="R63">
            <v>23</v>
          </cell>
          <cell r="S63" t="str">
            <v>I.B patnam</v>
          </cell>
          <cell r="T63">
            <v>89</v>
          </cell>
          <cell r="Y63" t="str">
            <v>Ponnuru</v>
          </cell>
          <cell r="Z63">
            <v>23</v>
          </cell>
          <cell r="AA63">
            <v>0</v>
          </cell>
        </row>
        <row r="64">
          <cell r="A64">
            <v>60</v>
          </cell>
          <cell r="B64" t="str">
            <v>Rajavolu</v>
          </cell>
          <cell r="C64" t="str">
            <v>Padamatipalem</v>
          </cell>
          <cell r="D64" t="str">
            <v>Cherukupalli</v>
          </cell>
          <cell r="E64" t="str">
            <v>Chandolu</v>
          </cell>
          <cell r="F64">
            <v>20</v>
          </cell>
          <cell r="G64" t="str">
            <v>Zoolapalem</v>
          </cell>
          <cell r="H64">
            <v>27</v>
          </cell>
          <cell r="I64" t="str">
            <v>Lam</v>
          </cell>
          <cell r="J64">
            <v>67</v>
          </cell>
          <cell r="K64" t="str">
            <v>Kolluru</v>
          </cell>
          <cell r="L64">
            <v>25</v>
          </cell>
          <cell r="M64" t="str">
            <v>Vejandla</v>
          </cell>
          <cell r="N64">
            <v>46</v>
          </cell>
          <cell r="O64" t="str">
            <v>Vejandla</v>
          </cell>
          <cell r="P64">
            <v>46</v>
          </cell>
          <cell r="Q64" t="str">
            <v>Ponnuru</v>
          </cell>
          <cell r="R64">
            <v>27</v>
          </cell>
          <cell r="S64" t="str">
            <v>I.B patnam</v>
          </cell>
          <cell r="T64">
            <v>93</v>
          </cell>
          <cell r="Y64" t="str">
            <v>Ponnuru</v>
          </cell>
          <cell r="Z64">
            <v>27</v>
          </cell>
          <cell r="AA64">
            <v>0</v>
          </cell>
        </row>
        <row r="65">
          <cell r="A65">
            <v>61</v>
          </cell>
          <cell r="B65" t="str">
            <v>Arepalli</v>
          </cell>
          <cell r="C65" t="str">
            <v>Prasadamvaripalem</v>
          </cell>
          <cell r="D65" t="str">
            <v>Cherukupalli</v>
          </cell>
          <cell r="E65" t="str">
            <v>Chandolu</v>
          </cell>
          <cell r="F65">
            <v>16</v>
          </cell>
          <cell r="G65" t="str">
            <v>Zoolapalem</v>
          </cell>
          <cell r="H65">
            <v>30</v>
          </cell>
          <cell r="I65" t="str">
            <v>Lam</v>
          </cell>
          <cell r="J65">
            <v>63</v>
          </cell>
          <cell r="K65" t="str">
            <v>Kolluru</v>
          </cell>
          <cell r="L65">
            <v>30</v>
          </cell>
          <cell r="M65" t="str">
            <v>Vejandla</v>
          </cell>
          <cell r="N65">
            <v>42</v>
          </cell>
          <cell r="O65" t="str">
            <v>Vejandla</v>
          </cell>
          <cell r="P65">
            <v>42</v>
          </cell>
          <cell r="Q65" t="str">
            <v>Ponnuru</v>
          </cell>
          <cell r="R65">
            <v>23</v>
          </cell>
          <cell r="S65" t="str">
            <v>I.B patnam</v>
          </cell>
          <cell r="T65">
            <v>90</v>
          </cell>
          <cell r="Y65" t="str">
            <v>Ponnuru</v>
          </cell>
          <cell r="Z65">
            <v>23</v>
          </cell>
          <cell r="AA65">
            <v>0</v>
          </cell>
        </row>
        <row r="66">
          <cell r="A66">
            <v>62</v>
          </cell>
          <cell r="B66" t="str">
            <v>Balusulapalem</v>
          </cell>
          <cell r="C66" t="str">
            <v>Pittuammireddipalem</v>
          </cell>
          <cell r="D66" t="str">
            <v>Cherukupalli</v>
          </cell>
          <cell r="E66" t="str">
            <v>Chandolu</v>
          </cell>
          <cell r="F66">
            <v>9</v>
          </cell>
          <cell r="G66" t="str">
            <v>Zoolapalem</v>
          </cell>
          <cell r="H66">
            <v>35</v>
          </cell>
          <cell r="I66" t="str">
            <v>Lam</v>
          </cell>
          <cell r="J66">
            <v>56</v>
          </cell>
          <cell r="K66" t="str">
            <v>Kolluru</v>
          </cell>
          <cell r="L66">
            <v>35</v>
          </cell>
          <cell r="M66" t="str">
            <v>Vejandla</v>
          </cell>
          <cell r="N66">
            <v>38</v>
          </cell>
          <cell r="O66" t="str">
            <v>Vejandla</v>
          </cell>
          <cell r="P66">
            <v>38</v>
          </cell>
          <cell r="Q66" t="str">
            <v>Ponnuru</v>
          </cell>
          <cell r="R66">
            <v>15</v>
          </cell>
          <cell r="S66" t="str">
            <v>I.B patnam</v>
          </cell>
          <cell r="T66">
            <v>92</v>
          </cell>
          <cell r="Y66" t="str">
            <v>Ponnuru</v>
          </cell>
          <cell r="Z66">
            <v>15</v>
          </cell>
          <cell r="AA66">
            <v>0</v>
          </cell>
        </row>
        <row r="67">
          <cell r="A67">
            <v>63</v>
          </cell>
          <cell r="B67" t="str">
            <v>Rambhotlapalem</v>
          </cell>
          <cell r="C67" t="str">
            <v>Pittukotireddipalem</v>
          </cell>
          <cell r="D67" t="str">
            <v>Cherukupalli</v>
          </cell>
          <cell r="E67" t="str">
            <v>Chandolu</v>
          </cell>
          <cell r="F67">
            <v>7</v>
          </cell>
          <cell r="G67" t="str">
            <v>Zoolapalem</v>
          </cell>
          <cell r="H67">
            <v>36</v>
          </cell>
          <cell r="I67" t="str">
            <v>Lam</v>
          </cell>
          <cell r="J67">
            <v>54</v>
          </cell>
          <cell r="K67" t="str">
            <v>Kolluru</v>
          </cell>
          <cell r="L67">
            <v>36</v>
          </cell>
          <cell r="M67" t="str">
            <v>Vejandla</v>
          </cell>
          <cell r="N67">
            <v>36</v>
          </cell>
          <cell r="O67" t="str">
            <v>Vejandla</v>
          </cell>
          <cell r="P67">
            <v>36</v>
          </cell>
          <cell r="Q67" t="str">
            <v>Ponnuru</v>
          </cell>
          <cell r="R67">
            <v>13</v>
          </cell>
          <cell r="S67" t="str">
            <v>I.B patnam</v>
          </cell>
          <cell r="T67">
            <v>91</v>
          </cell>
          <cell r="Y67" t="str">
            <v>Ponnuru</v>
          </cell>
          <cell r="Z67">
            <v>13</v>
          </cell>
          <cell r="AA67">
            <v>0</v>
          </cell>
        </row>
        <row r="68">
          <cell r="A68">
            <v>64</v>
          </cell>
          <cell r="B68" t="str">
            <v>Arumbaka</v>
          </cell>
          <cell r="C68" t="str">
            <v>Podilivaripalem</v>
          </cell>
          <cell r="D68" t="str">
            <v>Cherukupalli</v>
          </cell>
          <cell r="E68" t="str">
            <v>Chandolu</v>
          </cell>
          <cell r="F68">
            <v>10</v>
          </cell>
          <cell r="G68" t="str">
            <v>Zoolapalem</v>
          </cell>
          <cell r="H68">
            <v>29</v>
          </cell>
          <cell r="I68" t="str">
            <v>Lam</v>
          </cell>
          <cell r="J68">
            <v>57</v>
          </cell>
          <cell r="K68" t="str">
            <v>Kolluru</v>
          </cell>
          <cell r="L68">
            <v>29</v>
          </cell>
          <cell r="M68" t="str">
            <v>Vejandla</v>
          </cell>
          <cell r="N68">
            <v>38</v>
          </cell>
          <cell r="O68" t="str">
            <v>Vejandla</v>
          </cell>
          <cell r="P68">
            <v>38</v>
          </cell>
          <cell r="Q68" t="str">
            <v>Ponnuru</v>
          </cell>
          <cell r="R68">
            <v>17</v>
          </cell>
          <cell r="S68" t="str">
            <v>I.B patnam</v>
          </cell>
          <cell r="T68">
            <v>86</v>
          </cell>
          <cell r="Y68" t="str">
            <v>Ponnuru</v>
          </cell>
          <cell r="Z68">
            <v>17</v>
          </cell>
          <cell r="AA68">
            <v>0</v>
          </cell>
        </row>
        <row r="69">
          <cell r="A69">
            <v>65</v>
          </cell>
          <cell r="B69" t="str">
            <v>Rambhotlapalem</v>
          </cell>
          <cell r="C69" t="str">
            <v>Pagadamvaripalem</v>
          </cell>
          <cell r="D69" t="str">
            <v>Cherukupalli</v>
          </cell>
          <cell r="E69" t="str">
            <v>Chandolu</v>
          </cell>
          <cell r="F69">
            <v>6</v>
          </cell>
          <cell r="G69" t="str">
            <v>Zoolapalem</v>
          </cell>
          <cell r="H69">
            <v>33</v>
          </cell>
          <cell r="I69" t="str">
            <v>Lam</v>
          </cell>
          <cell r="J69">
            <v>53</v>
          </cell>
          <cell r="K69" t="str">
            <v>Kolluru</v>
          </cell>
          <cell r="L69">
            <v>33</v>
          </cell>
          <cell r="M69" t="str">
            <v>Vejandla</v>
          </cell>
          <cell r="N69">
            <v>35</v>
          </cell>
          <cell r="O69" t="str">
            <v>Vejandla</v>
          </cell>
          <cell r="P69">
            <v>35</v>
          </cell>
          <cell r="Q69" t="str">
            <v>Ponnuru</v>
          </cell>
          <cell r="R69">
            <v>12</v>
          </cell>
          <cell r="S69" t="str">
            <v>I.B patnam</v>
          </cell>
          <cell r="T69">
            <v>90</v>
          </cell>
          <cell r="Y69" t="str">
            <v>Ponnuru</v>
          </cell>
          <cell r="Z69">
            <v>12</v>
          </cell>
          <cell r="AA69">
            <v>0</v>
          </cell>
        </row>
        <row r="70">
          <cell r="A70">
            <v>66</v>
          </cell>
          <cell r="B70" t="str">
            <v>Ponnapalli</v>
          </cell>
          <cell r="C70" t="str">
            <v>Ponnapalli</v>
          </cell>
          <cell r="D70" t="str">
            <v>Cherukupalli</v>
          </cell>
          <cell r="E70" t="str">
            <v>Chandolu</v>
          </cell>
          <cell r="F70">
            <v>14</v>
          </cell>
          <cell r="G70" t="str">
            <v>Zoolapalem</v>
          </cell>
          <cell r="H70">
            <v>25</v>
          </cell>
          <cell r="I70" t="str">
            <v>Lam</v>
          </cell>
          <cell r="J70">
            <v>61</v>
          </cell>
          <cell r="K70" t="str">
            <v>Kolluru</v>
          </cell>
          <cell r="L70">
            <v>25</v>
          </cell>
          <cell r="M70" t="str">
            <v>Vejandla</v>
          </cell>
          <cell r="N70">
            <v>40</v>
          </cell>
          <cell r="O70" t="str">
            <v>Vejandla</v>
          </cell>
          <cell r="P70">
            <v>40</v>
          </cell>
          <cell r="Q70" t="str">
            <v>Ponnuru</v>
          </cell>
          <cell r="R70">
            <v>21</v>
          </cell>
          <cell r="S70" t="str">
            <v>I.B patnam</v>
          </cell>
          <cell r="T70">
            <v>87</v>
          </cell>
          <cell r="Y70" t="str">
            <v>Ponnuru</v>
          </cell>
          <cell r="Z70">
            <v>21</v>
          </cell>
          <cell r="AA70">
            <v>0</v>
          </cell>
        </row>
        <row r="71">
          <cell r="A71">
            <v>67</v>
          </cell>
          <cell r="B71" t="str">
            <v>Arepalli</v>
          </cell>
          <cell r="C71" t="str">
            <v>Puligaddavaripalem</v>
          </cell>
          <cell r="D71" t="str">
            <v>Cherukupalli</v>
          </cell>
          <cell r="E71" t="str">
            <v>Chandolu</v>
          </cell>
          <cell r="F71">
            <v>15</v>
          </cell>
          <cell r="G71" t="str">
            <v>Zoolapalem</v>
          </cell>
          <cell r="H71">
            <v>32</v>
          </cell>
          <cell r="I71" t="str">
            <v>Lam</v>
          </cell>
          <cell r="J71">
            <v>62</v>
          </cell>
          <cell r="K71" t="str">
            <v>Kolluru</v>
          </cell>
          <cell r="L71">
            <v>32</v>
          </cell>
          <cell r="M71" t="str">
            <v>Vejandla</v>
          </cell>
          <cell r="N71">
            <v>41</v>
          </cell>
          <cell r="O71" t="str">
            <v>Vejandla</v>
          </cell>
          <cell r="P71">
            <v>41</v>
          </cell>
          <cell r="Q71" t="str">
            <v>Ponnuru</v>
          </cell>
          <cell r="R71">
            <v>22</v>
          </cell>
          <cell r="S71" t="str">
            <v>I.B patnam</v>
          </cell>
          <cell r="T71">
            <v>89</v>
          </cell>
          <cell r="Y71" t="str">
            <v>Ponnuru</v>
          </cell>
          <cell r="Z71">
            <v>22</v>
          </cell>
          <cell r="AA71">
            <v>0</v>
          </cell>
        </row>
        <row r="72">
          <cell r="A72">
            <v>68</v>
          </cell>
          <cell r="B72" t="str">
            <v>Arumbaka</v>
          </cell>
          <cell r="C72" t="str">
            <v>Puligaddavaripalem</v>
          </cell>
          <cell r="D72" t="str">
            <v>Cherukupalli</v>
          </cell>
          <cell r="E72" t="str">
            <v>Chandolu</v>
          </cell>
          <cell r="F72">
            <v>15</v>
          </cell>
          <cell r="G72" t="str">
            <v>Zoolapalem</v>
          </cell>
          <cell r="H72">
            <v>32</v>
          </cell>
          <cell r="I72" t="str">
            <v>Lam</v>
          </cell>
          <cell r="J72">
            <v>62</v>
          </cell>
          <cell r="K72" t="str">
            <v>Kolluru</v>
          </cell>
          <cell r="L72">
            <v>32</v>
          </cell>
          <cell r="M72" t="str">
            <v>Vejandla</v>
          </cell>
          <cell r="N72">
            <v>41</v>
          </cell>
          <cell r="O72" t="str">
            <v>Vejandla</v>
          </cell>
          <cell r="P72">
            <v>41</v>
          </cell>
          <cell r="Q72" t="str">
            <v>Ponnuru</v>
          </cell>
          <cell r="R72">
            <v>22</v>
          </cell>
          <cell r="S72" t="str">
            <v>I.B patnam</v>
          </cell>
          <cell r="T72">
            <v>89</v>
          </cell>
          <cell r="Y72" t="str">
            <v>Ponnuru</v>
          </cell>
          <cell r="Z72">
            <v>22</v>
          </cell>
          <cell r="AA72">
            <v>0</v>
          </cell>
        </row>
        <row r="73">
          <cell r="A73">
            <v>69</v>
          </cell>
          <cell r="B73" t="str">
            <v>Thummalapalem</v>
          </cell>
          <cell r="C73" t="str">
            <v>Puligaddavaripalem</v>
          </cell>
          <cell r="D73" t="str">
            <v>Cherukupalli</v>
          </cell>
          <cell r="E73" t="str">
            <v>Chandolu</v>
          </cell>
          <cell r="F73">
            <v>15</v>
          </cell>
          <cell r="G73" t="str">
            <v>Zoolapalem</v>
          </cell>
          <cell r="H73">
            <v>32</v>
          </cell>
          <cell r="I73" t="str">
            <v>Lam</v>
          </cell>
          <cell r="J73">
            <v>62</v>
          </cell>
          <cell r="K73" t="str">
            <v>Kolluru</v>
          </cell>
          <cell r="L73">
            <v>32</v>
          </cell>
          <cell r="M73" t="str">
            <v>Vejandla</v>
          </cell>
          <cell r="N73">
            <v>41</v>
          </cell>
          <cell r="O73" t="str">
            <v>Vejandla</v>
          </cell>
          <cell r="P73">
            <v>41</v>
          </cell>
          <cell r="Q73" t="str">
            <v>Ponnuru</v>
          </cell>
          <cell r="R73">
            <v>22</v>
          </cell>
          <cell r="S73" t="str">
            <v>I.B patnam</v>
          </cell>
          <cell r="T73">
            <v>89</v>
          </cell>
          <cell r="Y73" t="str">
            <v>Ponnuru</v>
          </cell>
          <cell r="Z73">
            <v>22</v>
          </cell>
          <cell r="AA73">
            <v>0</v>
          </cell>
        </row>
        <row r="74">
          <cell r="A74">
            <v>70</v>
          </cell>
          <cell r="B74" t="str">
            <v>Arepalli</v>
          </cell>
          <cell r="C74" t="str">
            <v>Pushadapuvaripalem</v>
          </cell>
          <cell r="D74" t="str">
            <v>Cherukupalli</v>
          </cell>
          <cell r="E74" t="str">
            <v>Chandolu</v>
          </cell>
          <cell r="F74">
            <v>19</v>
          </cell>
          <cell r="G74" t="str">
            <v>Zoolapalem</v>
          </cell>
          <cell r="H74">
            <v>29</v>
          </cell>
          <cell r="I74" t="str">
            <v>Lam</v>
          </cell>
          <cell r="J74">
            <v>66</v>
          </cell>
          <cell r="K74" t="str">
            <v>Kolluru</v>
          </cell>
          <cell r="L74">
            <v>29</v>
          </cell>
          <cell r="M74" t="str">
            <v>Vejandla</v>
          </cell>
          <cell r="N74">
            <v>45</v>
          </cell>
          <cell r="O74" t="str">
            <v>Vejandla</v>
          </cell>
          <cell r="P74">
            <v>45</v>
          </cell>
          <cell r="Q74" t="str">
            <v>Ponnuru</v>
          </cell>
          <cell r="R74">
            <v>26</v>
          </cell>
          <cell r="S74" t="str">
            <v>I.B patnam</v>
          </cell>
          <cell r="T74">
            <v>92</v>
          </cell>
          <cell r="Y74" t="str">
            <v>Ponnuru</v>
          </cell>
          <cell r="Z74">
            <v>26</v>
          </cell>
          <cell r="AA74">
            <v>0</v>
          </cell>
        </row>
        <row r="75">
          <cell r="A75">
            <v>71</v>
          </cell>
          <cell r="B75" t="str">
            <v>Arepalli</v>
          </cell>
          <cell r="C75" t="str">
            <v>Puttavaripalem</v>
          </cell>
          <cell r="D75" t="str">
            <v>Cherukupalli</v>
          </cell>
          <cell r="E75" t="str">
            <v>Chandolu</v>
          </cell>
          <cell r="F75">
            <v>15</v>
          </cell>
          <cell r="G75" t="str">
            <v>Zoolapalem</v>
          </cell>
          <cell r="H75">
            <v>32</v>
          </cell>
          <cell r="I75" t="str">
            <v>Lam</v>
          </cell>
          <cell r="J75">
            <v>62</v>
          </cell>
          <cell r="K75" t="str">
            <v>Kolluru</v>
          </cell>
          <cell r="L75">
            <v>32</v>
          </cell>
          <cell r="M75" t="str">
            <v>Vejandla</v>
          </cell>
          <cell r="N75">
            <v>41</v>
          </cell>
          <cell r="O75" t="str">
            <v>Vejandla</v>
          </cell>
          <cell r="P75">
            <v>41</v>
          </cell>
          <cell r="Q75" t="str">
            <v>Ponnuru</v>
          </cell>
          <cell r="R75">
            <v>22</v>
          </cell>
          <cell r="S75" t="str">
            <v>I.B patnam</v>
          </cell>
          <cell r="T75">
            <v>89</v>
          </cell>
          <cell r="Y75" t="str">
            <v>Ponnuru</v>
          </cell>
          <cell r="Z75">
            <v>22</v>
          </cell>
          <cell r="AA75">
            <v>0</v>
          </cell>
        </row>
        <row r="76">
          <cell r="A76">
            <v>72</v>
          </cell>
          <cell r="B76" t="str">
            <v>Rajavolu</v>
          </cell>
          <cell r="C76" t="str">
            <v xml:space="preserve">Rajavolu </v>
          </cell>
          <cell r="D76" t="str">
            <v>Cherukupalli</v>
          </cell>
          <cell r="E76" t="str">
            <v>Chandolu</v>
          </cell>
          <cell r="F76">
            <v>20</v>
          </cell>
          <cell r="G76" t="str">
            <v>Zoolapalem</v>
          </cell>
          <cell r="H76">
            <v>27</v>
          </cell>
          <cell r="I76" t="str">
            <v>Lam</v>
          </cell>
          <cell r="J76">
            <v>67</v>
          </cell>
          <cell r="K76" t="str">
            <v>Kolluru</v>
          </cell>
          <cell r="L76">
            <v>25</v>
          </cell>
          <cell r="M76" t="str">
            <v>Vejandla</v>
          </cell>
          <cell r="N76">
            <v>46</v>
          </cell>
          <cell r="O76" t="str">
            <v>Vejandla</v>
          </cell>
          <cell r="P76">
            <v>46</v>
          </cell>
          <cell r="Q76" t="str">
            <v>Ponnuru</v>
          </cell>
          <cell r="R76">
            <v>27</v>
          </cell>
          <cell r="S76" t="str">
            <v>I.B patnam</v>
          </cell>
          <cell r="T76">
            <v>93</v>
          </cell>
          <cell r="Y76" t="str">
            <v>Ponnuru</v>
          </cell>
          <cell r="Z76">
            <v>27</v>
          </cell>
          <cell r="AA76">
            <v>0</v>
          </cell>
        </row>
        <row r="77">
          <cell r="A77">
            <v>73</v>
          </cell>
          <cell r="B77" t="str">
            <v>Rambhotlapalem</v>
          </cell>
          <cell r="C77" t="str">
            <v>Rambhotlapalem</v>
          </cell>
          <cell r="D77" t="str">
            <v>Cherukupalli</v>
          </cell>
          <cell r="E77" t="str">
            <v>Chandolu</v>
          </cell>
          <cell r="F77">
            <v>6</v>
          </cell>
          <cell r="G77" t="str">
            <v>Zoolapalem</v>
          </cell>
          <cell r="H77">
            <v>33</v>
          </cell>
          <cell r="I77" t="str">
            <v>Lam</v>
          </cell>
          <cell r="J77">
            <v>53</v>
          </cell>
          <cell r="K77" t="str">
            <v>Kolluru</v>
          </cell>
          <cell r="L77">
            <v>33</v>
          </cell>
          <cell r="M77" t="str">
            <v>Vejandla</v>
          </cell>
          <cell r="N77">
            <v>35</v>
          </cell>
          <cell r="O77" t="str">
            <v>Vejandla</v>
          </cell>
          <cell r="P77">
            <v>35</v>
          </cell>
          <cell r="Q77" t="str">
            <v>Ponnuru</v>
          </cell>
          <cell r="R77">
            <v>12</v>
          </cell>
          <cell r="S77" t="str">
            <v>I.B patnam</v>
          </cell>
          <cell r="T77">
            <v>90</v>
          </cell>
          <cell r="Y77" t="str">
            <v>Ponnuru</v>
          </cell>
          <cell r="Z77">
            <v>12</v>
          </cell>
          <cell r="AA77">
            <v>0</v>
          </cell>
        </row>
        <row r="78">
          <cell r="A78">
            <v>74</v>
          </cell>
          <cell r="B78" t="str">
            <v>Thummalapalem</v>
          </cell>
          <cell r="C78" t="str">
            <v>Sheshireddipalem</v>
          </cell>
          <cell r="D78" t="str">
            <v>Cherukupalli</v>
          </cell>
          <cell r="E78" t="str">
            <v>Chandolu</v>
          </cell>
          <cell r="F78">
            <v>9</v>
          </cell>
          <cell r="G78" t="str">
            <v>Zoolapalem</v>
          </cell>
          <cell r="H78">
            <v>35</v>
          </cell>
          <cell r="I78" t="str">
            <v>Lam</v>
          </cell>
          <cell r="J78">
            <v>55</v>
          </cell>
          <cell r="K78" t="str">
            <v>Kolluru</v>
          </cell>
          <cell r="L78">
            <v>35</v>
          </cell>
          <cell r="M78" t="str">
            <v>Vejandla</v>
          </cell>
          <cell r="N78">
            <v>37</v>
          </cell>
          <cell r="O78" t="str">
            <v>Vejandla</v>
          </cell>
          <cell r="P78">
            <v>37</v>
          </cell>
          <cell r="Q78" t="str">
            <v>Ponnuru</v>
          </cell>
          <cell r="R78">
            <v>14</v>
          </cell>
          <cell r="S78" t="str">
            <v>I.B patnam</v>
          </cell>
          <cell r="T78">
            <v>92</v>
          </cell>
          <cell r="Y78" t="str">
            <v>Ponnuru</v>
          </cell>
          <cell r="Z78">
            <v>14</v>
          </cell>
          <cell r="AA78">
            <v>0</v>
          </cell>
        </row>
        <row r="79">
          <cell r="A79">
            <v>75</v>
          </cell>
          <cell r="B79" t="str">
            <v>Thummalapalem</v>
          </cell>
          <cell r="C79" t="str">
            <v>Sitaramireddipalem</v>
          </cell>
          <cell r="D79" t="str">
            <v>Cherukupalli</v>
          </cell>
          <cell r="E79" t="str">
            <v>Chandolu</v>
          </cell>
          <cell r="F79">
            <v>9</v>
          </cell>
          <cell r="G79" t="str">
            <v>Zoolapalem</v>
          </cell>
          <cell r="H79">
            <v>35</v>
          </cell>
          <cell r="I79" t="str">
            <v>Lam</v>
          </cell>
          <cell r="J79">
            <v>55</v>
          </cell>
          <cell r="K79" t="str">
            <v>Kolluru</v>
          </cell>
          <cell r="L79">
            <v>35</v>
          </cell>
          <cell r="M79" t="str">
            <v>Vejandla</v>
          </cell>
          <cell r="N79">
            <v>37</v>
          </cell>
          <cell r="O79" t="str">
            <v>Vejandla</v>
          </cell>
          <cell r="P79">
            <v>37</v>
          </cell>
          <cell r="Q79" t="str">
            <v>Ponnuru</v>
          </cell>
          <cell r="R79">
            <v>14</v>
          </cell>
          <cell r="S79" t="str">
            <v>I.B patnam</v>
          </cell>
          <cell r="T79">
            <v>92</v>
          </cell>
          <cell r="Y79" t="str">
            <v>Ponnuru</v>
          </cell>
          <cell r="Z79">
            <v>14</v>
          </cell>
          <cell r="AA79">
            <v>0</v>
          </cell>
        </row>
        <row r="80">
          <cell r="A80">
            <v>76</v>
          </cell>
          <cell r="B80" t="str">
            <v>Nadimpalli</v>
          </cell>
          <cell r="C80" t="str">
            <v>Sivarampuram</v>
          </cell>
          <cell r="D80" t="str">
            <v>Cherukupalli</v>
          </cell>
          <cell r="E80" t="str">
            <v>Chandolu</v>
          </cell>
          <cell r="F80">
            <v>16</v>
          </cell>
          <cell r="G80" t="str">
            <v>Zoolapalem</v>
          </cell>
          <cell r="H80">
            <v>23</v>
          </cell>
          <cell r="I80" t="str">
            <v>Lam</v>
          </cell>
          <cell r="J80">
            <v>63</v>
          </cell>
          <cell r="K80" t="str">
            <v>Kolluru</v>
          </cell>
          <cell r="L80">
            <v>23</v>
          </cell>
          <cell r="M80" t="str">
            <v>Vejandla</v>
          </cell>
          <cell r="N80">
            <v>42</v>
          </cell>
          <cell r="O80" t="str">
            <v>Vejandla</v>
          </cell>
          <cell r="P80">
            <v>42</v>
          </cell>
          <cell r="Q80" t="str">
            <v>Ponnuru</v>
          </cell>
          <cell r="R80">
            <v>23</v>
          </cell>
          <cell r="S80" t="str">
            <v>I.B patnam</v>
          </cell>
          <cell r="T80">
            <v>89</v>
          </cell>
          <cell r="Y80" t="str">
            <v>Ponnuru</v>
          </cell>
          <cell r="Z80">
            <v>23</v>
          </cell>
          <cell r="AA80">
            <v>0</v>
          </cell>
        </row>
        <row r="81">
          <cell r="A81">
            <v>77</v>
          </cell>
          <cell r="B81" t="str">
            <v>Thummalapalem</v>
          </cell>
          <cell r="C81" t="str">
            <v>Thummalapalem</v>
          </cell>
          <cell r="D81" t="str">
            <v>Cherukupalli</v>
          </cell>
          <cell r="E81" t="str">
            <v>Chandolu</v>
          </cell>
          <cell r="F81">
            <v>9</v>
          </cell>
          <cell r="G81" t="str">
            <v>Zoolapalem</v>
          </cell>
          <cell r="H81">
            <v>35</v>
          </cell>
          <cell r="I81" t="str">
            <v>Lam</v>
          </cell>
          <cell r="J81">
            <v>55</v>
          </cell>
          <cell r="K81" t="str">
            <v>Kolluru</v>
          </cell>
          <cell r="L81">
            <v>35</v>
          </cell>
          <cell r="M81" t="str">
            <v>Vejandla</v>
          </cell>
          <cell r="N81">
            <v>37</v>
          </cell>
          <cell r="O81" t="str">
            <v>Vejandla</v>
          </cell>
          <cell r="P81">
            <v>37</v>
          </cell>
          <cell r="Q81" t="str">
            <v>Ponnuru</v>
          </cell>
          <cell r="R81">
            <v>14</v>
          </cell>
          <cell r="S81" t="str">
            <v>I.B patnam</v>
          </cell>
          <cell r="T81">
            <v>92</v>
          </cell>
          <cell r="Y81" t="str">
            <v>Ponnuru</v>
          </cell>
          <cell r="Z81">
            <v>14</v>
          </cell>
          <cell r="AA81">
            <v>0</v>
          </cell>
        </row>
        <row r="82">
          <cell r="A82">
            <v>78</v>
          </cell>
          <cell r="B82" t="str">
            <v>Arepalli</v>
          </cell>
          <cell r="C82" t="str">
            <v>Thurpupalem H/O Arepalli</v>
          </cell>
          <cell r="D82" t="str">
            <v>Cherukupalli</v>
          </cell>
          <cell r="E82" t="str">
            <v>Chandolu</v>
          </cell>
          <cell r="F82">
            <v>19</v>
          </cell>
          <cell r="G82" t="str">
            <v>Zoolapalem</v>
          </cell>
          <cell r="H82">
            <v>29</v>
          </cell>
          <cell r="I82" t="str">
            <v>Lam</v>
          </cell>
          <cell r="J82">
            <v>66</v>
          </cell>
          <cell r="K82" t="str">
            <v>Kolluru</v>
          </cell>
          <cell r="L82">
            <v>29</v>
          </cell>
          <cell r="M82" t="str">
            <v>Vejandla</v>
          </cell>
          <cell r="N82">
            <v>45</v>
          </cell>
          <cell r="O82" t="str">
            <v>Vejandla</v>
          </cell>
          <cell r="P82">
            <v>45</v>
          </cell>
          <cell r="Q82" t="str">
            <v>Ponnuru</v>
          </cell>
          <cell r="R82">
            <v>26</v>
          </cell>
          <cell r="S82" t="str">
            <v>I.B patnam</v>
          </cell>
          <cell r="T82">
            <v>92</v>
          </cell>
          <cell r="Y82" t="str">
            <v>Ponnuru</v>
          </cell>
          <cell r="Z82">
            <v>26</v>
          </cell>
          <cell r="AA82">
            <v>0</v>
          </cell>
        </row>
        <row r="83">
          <cell r="A83">
            <v>79</v>
          </cell>
          <cell r="B83" t="str">
            <v>Thurpupalem</v>
          </cell>
          <cell r="C83" t="str">
            <v>Thurpupalem of Rajolu</v>
          </cell>
          <cell r="D83" t="str">
            <v>Cherukupalli</v>
          </cell>
          <cell r="E83" t="str">
            <v>Chandolu</v>
          </cell>
          <cell r="F83">
            <v>20</v>
          </cell>
          <cell r="G83" t="str">
            <v>Zoolapalem</v>
          </cell>
          <cell r="H83">
            <v>27</v>
          </cell>
          <cell r="I83" t="str">
            <v>Lam</v>
          </cell>
          <cell r="J83">
            <v>67</v>
          </cell>
          <cell r="K83" t="str">
            <v>Kolluru</v>
          </cell>
          <cell r="L83">
            <v>25</v>
          </cell>
          <cell r="M83" t="str">
            <v>Vejandla</v>
          </cell>
          <cell r="N83">
            <v>46</v>
          </cell>
          <cell r="O83" t="str">
            <v>Vejandla</v>
          </cell>
          <cell r="P83">
            <v>46</v>
          </cell>
          <cell r="Q83" t="str">
            <v>Ponnuru</v>
          </cell>
          <cell r="R83">
            <v>27</v>
          </cell>
          <cell r="S83" t="str">
            <v>I.B patnam</v>
          </cell>
          <cell r="T83">
            <v>93</v>
          </cell>
          <cell r="Y83" t="str">
            <v>Ponnuru</v>
          </cell>
          <cell r="Z83">
            <v>27</v>
          </cell>
          <cell r="AA83">
            <v>0</v>
          </cell>
        </row>
        <row r="84">
          <cell r="A84">
            <v>80</v>
          </cell>
          <cell r="B84" t="str">
            <v>Rajavolu</v>
          </cell>
          <cell r="C84" t="str">
            <v>Thurpupalem of Arepalli</v>
          </cell>
          <cell r="D84" t="str">
            <v>Cherukupalli</v>
          </cell>
          <cell r="E84" t="str">
            <v>Chandolu</v>
          </cell>
          <cell r="F84">
            <v>16</v>
          </cell>
          <cell r="G84" t="str">
            <v>Zoolapalem</v>
          </cell>
          <cell r="H84">
            <v>30</v>
          </cell>
          <cell r="I84" t="str">
            <v>Lam</v>
          </cell>
          <cell r="J84">
            <v>63</v>
          </cell>
          <cell r="K84" t="str">
            <v>Kolluru</v>
          </cell>
          <cell r="L84">
            <v>30</v>
          </cell>
          <cell r="M84" t="str">
            <v>Vejandla</v>
          </cell>
          <cell r="N84">
            <v>42</v>
          </cell>
          <cell r="O84" t="str">
            <v>Vejandla</v>
          </cell>
          <cell r="P84">
            <v>42</v>
          </cell>
          <cell r="Q84" t="str">
            <v>Ponnuru</v>
          </cell>
          <cell r="R84">
            <v>23</v>
          </cell>
          <cell r="S84" t="str">
            <v>I.B patnam</v>
          </cell>
          <cell r="T84">
            <v>90</v>
          </cell>
          <cell r="Y84" t="str">
            <v>Ponnuru</v>
          </cell>
          <cell r="Z84">
            <v>23</v>
          </cell>
          <cell r="AA84">
            <v>0</v>
          </cell>
        </row>
        <row r="85">
          <cell r="A85">
            <v>81</v>
          </cell>
          <cell r="B85" t="str">
            <v>Arepalli</v>
          </cell>
          <cell r="C85" t="str">
            <v>Uchavaripalem</v>
          </cell>
          <cell r="D85" t="str">
            <v>Cherukupalli</v>
          </cell>
          <cell r="E85" t="str">
            <v>Chandolu</v>
          </cell>
          <cell r="F85">
            <v>15</v>
          </cell>
          <cell r="G85" t="str">
            <v>Zoolapalem</v>
          </cell>
          <cell r="H85">
            <v>32</v>
          </cell>
          <cell r="I85" t="str">
            <v>Lam</v>
          </cell>
          <cell r="J85">
            <v>62</v>
          </cell>
          <cell r="K85" t="str">
            <v>Kolluru</v>
          </cell>
          <cell r="L85">
            <v>32</v>
          </cell>
          <cell r="M85" t="str">
            <v>Vejandla</v>
          </cell>
          <cell r="N85">
            <v>41</v>
          </cell>
          <cell r="O85" t="str">
            <v>Vejandla</v>
          </cell>
          <cell r="P85">
            <v>41</v>
          </cell>
          <cell r="Q85" t="str">
            <v>Ponnuru</v>
          </cell>
          <cell r="R85">
            <v>22</v>
          </cell>
          <cell r="S85" t="str">
            <v>I.B patnam</v>
          </cell>
          <cell r="T85">
            <v>89</v>
          </cell>
          <cell r="Y85" t="str">
            <v>Ponnuru</v>
          </cell>
          <cell r="Z85">
            <v>22</v>
          </cell>
          <cell r="AA85">
            <v>0</v>
          </cell>
        </row>
        <row r="86">
          <cell r="A86">
            <v>82</v>
          </cell>
          <cell r="B86" t="str">
            <v>Allavaripalem</v>
          </cell>
          <cell r="C86" t="str">
            <v>Uppalavaripalem</v>
          </cell>
          <cell r="D86" t="str">
            <v>Cherukupalli</v>
          </cell>
          <cell r="E86" t="str">
            <v>Chandolu</v>
          </cell>
          <cell r="F86">
            <v>23</v>
          </cell>
          <cell r="G86" t="str">
            <v>Zoolapalem</v>
          </cell>
          <cell r="H86">
            <v>24</v>
          </cell>
          <cell r="I86" t="str">
            <v>Lam</v>
          </cell>
          <cell r="J86">
            <v>70</v>
          </cell>
          <cell r="K86" t="str">
            <v>Kolluru</v>
          </cell>
          <cell r="L86">
            <v>24</v>
          </cell>
          <cell r="M86" t="str">
            <v>Vejandla</v>
          </cell>
          <cell r="N86">
            <v>49</v>
          </cell>
          <cell r="O86" t="str">
            <v>Vejandla</v>
          </cell>
          <cell r="P86">
            <v>49</v>
          </cell>
          <cell r="Q86" t="str">
            <v>Ponnuru</v>
          </cell>
          <cell r="R86">
            <v>30</v>
          </cell>
          <cell r="S86" t="str">
            <v>I.B patnam</v>
          </cell>
          <cell r="T86">
            <v>96</v>
          </cell>
          <cell r="Y86" t="str">
            <v>Ponnuru</v>
          </cell>
          <cell r="Z86">
            <v>30</v>
          </cell>
          <cell r="AA86">
            <v>0</v>
          </cell>
        </row>
        <row r="87">
          <cell r="A87">
            <v>83</v>
          </cell>
          <cell r="B87" t="str">
            <v>Arepalli</v>
          </cell>
          <cell r="C87" t="str">
            <v>Vakavaripalem</v>
          </cell>
          <cell r="D87" t="str">
            <v>Cherukupalli</v>
          </cell>
          <cell r="E87" t="str">
            <v>Chandolu</v>
          </cell>
          <cell r="F87">
            <v>16</v>
          </cell>
          <cell r="G87" t="str">
            <v>Zoolapalem</v>
          </cell>
          <cell r="H87">
            <v>30</v>
          </cell>
          <cell r="I87" t="str">
            <v>Lam</v>
          </cell>
          <cell r="J87">
            <v>63</v>
          </cell>
          <cell r="K87" t="str">
            <v>Kolluru</v>
          </cell>
          <cell r="L87">
            <v>30</v>
          </cell>
          <cell r="M87" t="str">
            <v>Vejandla</v>
          </cell>
          <cell r="N87">
            <v>42</v>
          </cell>
          <cell r="O87" t="str">
            <v>Vejandla</v>
          </cell>
          <cell r="P87">
            <v>42</v>
          </cell>
          <cell r="Q87" t="str">
            <v>Ponnuru</v>
          </cell>
          <cell r="R87">
            <v>23</v>
          </cell>
          <cell r="S87" t="str">
            <v>I.B patnam</v>
          </cell>
          <cell r="T87">
            <v>90</v>
          </cell>
          <cell r="Y87" t="str">
            <v>Ponnuru</v>
          </cell>
          <cell r="Z87">
            <v>23</v>
          </cell>
          <cell r="AA87">
            <v>0</v>
          </cell>
        </row>
        <row r="88">
          <cell r="A88">
            <v>84</v>
          </cell>
          <cell r="B88" t="str">
            <v>Kavuru</v>
          </cell>
          <cell r="C88" t="str">
            <v>Vinayashram</v>
          </cell>
          <cell r="D88" t="str">
            <v>Cherukupalli</v>
          </cell>
          <cell r="E88" t="str">
            <v>Chandolu</v>
          </cell>
          <cell r="F88">
            <v>7</v>
          </cell>
          <cell r="G88" t="str">
            <v>Zoolapalem</v>
          </cell>
          <cell r="H88">
            <v>32</v>
          </cell>
          <cell r="I88" t="str">
            <v>Lam</v>
          </cell>
          <cell r="J88">
            <v>54</v>
          </cell>
          <cell r="K88" t="str">
            <v>Kolluru</v>
          </cell>
          <cell r="L88">
            <v>32</v>
          </cell>
          <cell r="M88" t="str">
            <v>Vejandla</v>
          </cell>
          <cell r="N88">
            <v>36</v>
          </cell>
          <cell r="O88" t="str">
            <v>Vejandla</v>
          </cell>
          <cell r="P88">
            <v>36</v>
          </cell>
          <cell r="Q88" t="str">
            <v>Ponnuru</v>
          </cell>
          <cell r="R88">
            <v>13</v>
          </cell>
          <cell r="S88" t="str">
            <v>I.B patnam</v>
          </cell>
          <cell r="T88">
            <v>90</v>
          </cell>
          <cell r="Y88" t="str">
            <v>Ponnuru</v>
          </cell>
          <cell r="Z88">
            <v>13</v>
          </cell>
          <cell r="AA88">
            <v>0</v>
          </cell>
        </row>
        <row r="89">
          <cell r="A89">
            <v>85</v>
          </cell>
          <cell r="B89" t="str">
            <v>Arumbaka</v>
          </cell>
          <cell r="C89" t="str">
            <v>Yeminenivaripalem</v>
          </cell>
          <cell r="D89" t="str">
            <v>Cherukupalli</v>
          </cell>
          <cell r="E89" t="str">
            <v>Chandolu</v>
          </cell>
          <cell r="F89">
            <v>10</v>
          </cell>
          <cell r="G89" t="str">
            <v>Zoolapalem</v>
          </cell>
          <cell r="H89">
            <v>29</v>
          </cell>
          <cell r="I89" t="str">
            <v>Lam</v>
          </cell>
          <cell r="J89">
            <v>57</v>
          </cell>
          <cell r="K89" t="str">
            <v>Kolluru</v>
          </cell>
          <cell r="L89">
            <v>29</v>
          </cell>
          <cell r="M89" t="str">
            <v>Vejandla</v>
          </cell>
          <cell r="N89">
            <v>38</v>
          </cell>
          <cell r="O89" t="str">
            <v>Vejandla</v>
          </cell>
          <cell r="P89">
            <v>38</v>
          </cell>
          <cell r="Q89" t="str">
            <v>Ponnuru</v>
          </cell>
          <cell r="R89">
            <v>17</v>
          </cell>
          <cell r="S89" t="str">
            <v>I.B patnam</v>
          </cell>
          <cell r="T89">
            <v>86</v>
          </cell>
          <cell r="Y89" t="str">
            <v>Ponnuru</v>
          </cell>
          <cell r="Z89">
            <v>17</v>
          </cell>
          <cell r="AA89">
            <v>0</v>
          </cell>
        </row>
        <row r="90">
          <cell r="A90">
            <v>86</v>
          </cell>
          <cell r="B90" t="str">
            <v>Addankivaripalem</v>
          </cell>
          <cell r="C90" t="str">
            <v>Addankivaripalem</v>
          </cell>
          <cell r="D90" t="str">
            <v>Nagaram</v>
          </cell>
          <cell r="E90" t="str">
            <v>Local</v>
          </cell>
          <cell r="F90">
            <v>2</v>
          </cell>
          <cell r="G90" t="str">
            <v>Zoolapalem</v>
          </cell>
          <cell r="H90">
            <v>24</v>
          </cell>
          <cell r="I90" t="str">
            <v>Lam</v>
          </cell>
          <cell r="J90">
            <v>71</v>
          </cell>
          <cell r="K90" t="str">
            <v>Kolluru</v>
          </cell>
          <cell r="L90">
            <v>28</v>
          </cell>
          <cell r="M90" t="str">
            <v>Vejandla</v>
          </cell>
          <cell r="N90">
            <v>55</v>
          </cell>
          <cell r="O90" t="str">
            <v>Vejandla</v>
          </cell>
          <cell r="P90">
            <v>55</v>
          </cell>
          <cell r="Q90" t="str">
            <v>Repalle</v>
          </cell>
          <cell r="R90">
            <v>18</v>
          </cell>
          <cell r="S90" t="str">
            <v>I.B patnam</v>
          </cell>
          <cell r="T90">
            <v>85</v>
          </cell>
          <cell r="Y90" t="str">
            <v>Repalle</v>
          </cell>
          <cell r="Z90">
            <v>18</v>
          </cell>
          <cell r="AA90">
            <v>0.2</v>
          </cell>
        </row>
        <row r="91">
          <cell r="A91">
            <v>87</v>
          </cell>
          <cell r="B91" t="str">
            <v>Eletipalem</v>
          </cell>
          <cell r="C91" t="str">
            <v>Akisettivaripalem</v>
          </cell>
          <cell r="D91" t="str">
            <v>Nagaram</v>
          </cell>
          <cell r="E91" t="str">
            <v>Local</v>
          </cell>
          <cell r="F91">
            <v>2</v>
          </cell>
          <cell r="G91" t="str">
            <v>Zoolapalem</v>
          </cell>
          <cell r="H91">
            <v>28</v>
          </cell>
          <cell r="I91" t="str">
            <v>Lam</v>
          </cell>
          <cell r="J91">
            <v>73</v>
          </cell>
          <cell r="K91" t="str">
            <v>Kolluru</v>
          </cell>
          <cell r="L91">
            <v>34</v>
          </cell>
          <cell r="M91" t="str">
            <v>Vejandla</v>
          </cell>
          <cell r="N91">
            <v>53</v>
          </cell>
          <cell r="O91" t="str">
            <v>Vejandla</v>
          </cell>
          <cell r="P91">
            <v>53</v>
          </cell>
          <cell r="Q91" t="str">
            <v>Repalle</v>
          </cell>
          <cell r="R91">
            <v>10</v>
          </cell>
          <cell r="S91" t="str">
            <v>I.B patnam</v>
          </cell>
          <cell r="T91">
            <v>85</v>
          </cell>
          <cell r="Y91" t="str">
            <v>Repalle</v>
          </cell>
          <cell r="Z91">
            <v>10</v>
          </cell>
          <cell r="AA91">
            <v>0.2</v>
          </cell>
        </row>
        <row r="92">
          <cell r="A92">
            <v>88</v>
          </cell>
          <cell r="B92" t="str">
            <v>Allaparru</v>
          </cell>
          <cell r="C92" t="str">
            <v>Allaparru</v>
          </cell>
          <cell r="D92" t="str">
            <v>Nagaram</v>
          </cell>
          <cell r="E92" t="str">
            <v>Local</v>
          </cell>
          <cell r="F92">
            <v>2</v>
          </cell>
          <cell r="G92" t="str">
            <v>Zoolapalem</v>
          </cell>
          <cell r="H92">
            <v>34</v>
          </cell>
          <cell r="I92" t="str">
            <v>Lam</v>
          </cell>
          <cell r="J92">
            <v>77</v>
          </cell>
          <cell r="K92" t="str">
            <v>Kolluru</v>
          </cell>
          <cell r="L92">
            <v>36</v>
          </cell>
          <cell r="M92" t="str">
            <v>Vejandla</v>
          </cell>
          <cell r="N92">
            <v>58</v>
          </cell>
          <cell r="O92" t="str">
            <v>Vejandla</v>
          </cell>
          <cell r="P92">
            <v>58</v>
          </cell>
          <cell r="Q92" t="str">
            <v>Repalle</v>
          </cell>
          <cell r="R92">
            <v>10</v>
          </cell>
          <cell r="S92" t="str">
            <v>I.B patnam</v>
          </cell>
          <cell r="T92">
            <v>85</v>
          </cell>
          <cell r="Y92" t="str">
            <v>Repalle</v>
          </cell>
          <cell r="Z92">
            <v>10</v>
          </cell>
          <cell r="AA92">
            <v>0.2</v>
          </cell>
        </row>
        <row r="93">
          <cell r="A93">
            <v>89</v>
          </cell>
          <cell r="B93" t="str">
            <v>Sajjavaripalem</v>
          </cell>
          <cell r="C93" t="str">
            <v>Allaparru Agraharam</v>
          </cell>
          <cell r="D93" t="str">
            <v>Nagaram</v>
          </cell>
          <cell r="E93" t="str">
            <v>Local</v>
          </cell>
          <cell r="F93">
            <v>2</v>
          </cell>
          <cell r="G93" t="str">
            <v>Zoolapalem</v>
          </cell>
          <cell r="H93">
            <v>30</v>
          </cell>
          <cell r="I93" t="str">
            <v>Lam</v>
          </cell>
          <cell r="J93">
            <v>75</v>
          </cell>
          <cell r="K93" t="str">
            <v>Kolluru</v>
          </cell>
          <cell r="L93">
            <v>34</v>
          </cell>
          <cell r="M93" t="str">
            <v>Vejandla</v>
          </cell>
          <cell r="N93">
            <v>56</v>
          </cell>
          <cell r="O93" t="str">
            <v>Vejandla</v>
          </cell>
          <cell r="P93">
            <v>56</v>
          </cell>
          <cell r="Q93" t="str">
            <v>Repalle</v>
          </cell>
          <cell r="R93">
            <v>8</v>
          </cell>
          <cell r="S93" t="str">
            <v>I.B patnam</v>
          </cell>
          <cell r="T93">
            <v>85</v>
          </cell>
          <cell r="Y93" t="str">
            <v>Repalle</v>
          </cell>
          <cell r="Z93">
            <v>8</v>
          </cell>
          <cell r="AA93">
            <v>0.2</v>
          </cell>
        </row>
        <row r="94">
          <cell r="A94">
            <v>90</v>
          </cell>
          <cell r="B94" t="str">
            <v>Kattava</v>
          </cell>
          <cell r="C94" t="str">
            <v>Anandapuram</v>
          </cell>
          <cell r="D94" t="str">
            <v>Nagaram</v>
          </cell>
          <cell r="E94" t="str">
            <v>Local</v>
          </cell>
          <cell r="F94">
            <v>0.5</v>
          </cell>
          <cell r="G94" t="str">
            <v>Zoolapalem</v>
          </cell>
          <cell r="H94">
            <v>36</v>
          </cell>
          <cell r="I94" t="str">
            <v>Lam</v>
          </cell>
          <cell r="J94">
            <v>79</v>
          </cell>
          <cell r="K94" t="str">
            <v>Kolluru</v>
          </cell>
          <cell r="L94">
            <v>38</v>
          </cell>
          <cell r="M94" t="str">
            <v>Vejandla</v>
          </cell>
          <cell r="N94">
            <v>60</v>
          </cell>
          <cell r="O94" t="str">
            <v>Vejandla</v>
          </cell>
          <cell r="P94">
            <v>60</v>
          </cell>
          <cell r="Q94" t="str">
            <v>Repalle</v>
          </cell>
          <cell r="R94">
            <v>12</v>
          </cell>
          <cell r="S94" t="str">
            <v>I.B patnam</v>
          </cell>
          <cell r="T94">
            <v>85</v>
          </cell>
          <cell r="Y94" t="str">
            <v>Repalle</v>
          </cell>
          <cell r="Z94">
            <v>12</v>
          </cell>
          <cell r="AA94">
            <v>0.2</v>
          </cell>
        </row>
        <row r="95">
          <cell r="A95">
            <v>91</v>
          </cell>
          <cell r="B95" t="str">
            <v>Kolaganivaripalem</v>
          </cell>
          <cell r="C95" t="str">
            <v>Angirekulavaripalem</v>
          </cell>
          <cell r="D95" t="str">
            <v>Nagaram</v>
          </cell>
          <cell r="E95" t="str">
            <v>Local</v>
          </cell>
          <cell r="F95">
            <v>2</v>
          </cell>
          <cell r="G95" t="str">
            <v>Zoolapalem</v>
          </cell>
          <cell r="H95">
            <v>24</v>
          </cell>
          <cell r="I95" t="str">
            <v>Lam</v>
          </cell>
          <cell r="J95">
            <v>70</v>
          </cell>
          <cell r="K95" t="str">
            <v>Kolluru</v>
          </cell>
          <cell r="L95">
            <v>26</v>
          </cell>
          <cell r="M95" t="str">
            <v>Vejandla</v>
          </cell>
          <cell r="N95">
            <v>52</v>
          </cell>
          <cell r="O95" t="str">
            <v>Vejandla</v>
          </cell>
          <cell r="P95">
            <v>52</v>
          </cell>
          <cell r="Q95" t="str">
            <v>Repalle</v>
          </cell>
          <cell r="R95">
            <v>11</v>
          </cell>
          <cell r="S95" t="str">
            <v>I.B patnam</v>
          </cell>
          <cell r="T95">
            <v>85</v>
          </cell>
          <cell r="Y95" t="str">
            <v>Repalle</v>
          </cell>
          <cell r="Z95">
            <v>11</v>
          </cell>
          <cell r="AA95">
            <v>0.2</v>
          </cell>
        </row>
        <row r="96">
          <cell r="A96">
            <v>92</v>
          </cell>
          <cell r="B96" t="str">
            <v>Kattava</v>
          </cell>
          <cell r="C96" t="str">
            <v>Appapuram</v>
          </cell>
          <cell r="D96" t="str">
            <v>Nagaram</v>
          </cell>
          <cell r="E96" t="str">
            <v>Local</v>
          </cell>
          <cell r="F96">
            <v>2</v>
          </cell>
          <cell r="G96" t="str">
            <v>Zoolapalem</v>
          </cell>
          <cell r="H96">
            <v>37</v>
          </cell>
          <cell r="I96" t="str">
            <v>Lam</v>
          </cell>
          <cell r="J96">
            <v>80</v>
          </cell>
          <cell r="K96" t="str">
            <v>Kolluru</v>
          </cell>
          <cell r="L96">
            <v>39</v>
          </cell>
          <cell r="M96" t="str">
            <v>Vejandla</v>
          </cell>
          <cell r="N96">
            <v>61</v>
          </cell>
          <cell r="O96" t="str">
            <v>Vejandla</v>
          </cell>
          <cell r="P96">
            <v>61</v>
          </cell>
          <cell r="Q96" t="str">
            <v>Repalle</v>
          </cell>
          <cell r="R96">
            <v>13</v>
          </cell>
          <cell r="S96" t="str">
            <v>I.B patnam</v>
          </cell>
          <cell r="T96">
            <v>85</v>
          </cell>
          <cell r="Y96" t="str">
            <v>Repalle</v>
          </cell>
          <cell r="Z96">
            <v>13</v>
          </cell>
          <cell r="AA96">
            <v>0</v>
          </cell>
        </row>
        <row r="97">
          <cell r="A97">
            <v>93</v>
          </cell>
          <cell r="B97" t="str">
            <v>Pudiwada</v>
          </cell>
          <cell r="C97" t="str">
            <v>Baduguvaripalem</v>
          </cell>
          <cell r="D97" t="str">
            <v>Nagaram</v>
          </cell>
          <cell r="E97" t="str">
            <v>Local</v>
          </cell>
          <cell r="F97">
            <v>2</v>
          </cell>
          <cell r="G97" t="str">
            <v>Zoolapalem</v>
          </cell>
          <cell r="H97">
            <v>33</v>
          </cell>
          <cell r="I97" t="str">
            <v>Lam</v>
          </cell>
          <cell r="J97">
            <v>66</v>
          </cell>
          <cell r="K97" t="str">
            <v>Kolluru</v>
          </cell>
          <cell r="L97">
            <v>34</v>
          </cell>
          <cell r="M97" t="str">
            <v>Vejandla</v>
          </cell>
          <cell r="N97">
            <v>44</v>
          </cell>
          <cell r="O97" t="str">
            <v>Vejandla</v>
          </cell>
          <cell r="P97">
            <v>44</v>
          </cell>
          <cell r="Q97" t="str">
            <v>Repalle</v>
          </cell>
          <cell r="R97">
            <v>18</v>
          </cell>
          <cell r="S97" t="str">
            <v>I.B patnam</v>
          </cell>
          <cell r="T97">
            <v>85</v>
          </cell>
          <cell r="Y97" t="str">
            <v>Repalle</v>
          </cell>
          <cell r="Z97">
            <v>18</v>
          </cell>
          <cell r="AA97">
            <v>0</v>
          </cell>
        </row>
        <row r="98">
          <cell r="A98">
            <v>94</v>
          </cell>
          <cell r="B98" t="str">
            <v>Bellamvaripalem</v>
          </cell>
          <cell r="C98" t="str">
            <v>Bellamvaripalem</v>
          </cell>
          <cell r="D98" t="str">
            <v>Nagaram</v>
          </cell>
          <cell r="E98" t="str">
            <v>Local</v>
          </cell>
          <cell r="F98">
            <v>2</v>
          </cell>
          <cell r="G98" t="str">
            <v>Zoolapalem</v>
          </cell>
          <cell r="H98">
            <v>30</v>
          </cell>
          <cell r="I98" t="str">
            <v>Lam</v>
          </cell>
          <cell r="J98">
            <v>71</v>
          </cell>
          <cell r="K98" t="str">
            <v>Kolluru</v>
          </cell>
          <cell r="L98">
            <v>36</v>
          </cell>
          <cell r="M98" t="str">
            <v>Vejandla</v>
          </cell>
          <cell r="N98">
            <v>50</v>
          </cell>
          <cell r="O98" t="str">
            <v>Vejandla</v>
          </cell>
          <cell r="P98">
            <v>50</v>
          </cell>
          <cell r="Q98" t="str">
            <v>Repalle</v>
          </cell>
          <cell r="R98">
            <v>12</v>
          </cell>
          <cell r="S98" t="str">
            <v>I.B patnam</v>
          </cell>
          <cell r="T98">
            <v>85</v>
          </cell>
          <cell r="Y98" t="str">
            <v>Repalle</v>
          </cell>
          <cell r="Z98">
            <v>12</v>
          </cell>
          <cell r="AA98">
            <v>0.2</v>
          </cell>
        </row>
        <row r="99">
          <cell r="A99">
            <v>95</v>
          </cell>
          <cell r="B99" t="str">
            <v>Eletipalem</v>
          </cell>
          <cell r="C99" t="str">
            <v>Bhattuvaripalem</v>
          </cell>
          <cell r="D99" t="str">
            <v>Nagaram</v>
          </cell>
          <cell r="E99" t="str">
            <v>Local</v>
          </cell>
          <cell r="F99">
            <v>2</v>
          </cell>
          <cell r="G99" t="str">
            <v>Zoolapalem</v>
          </cell>
          <cell r="H99">
            <v>30</v>
          </cell>
          <cell r="I99" t="str">
            <v>Lam</v>
          </cell>
          <cell r="J99">
            <v>71</v>
          </cell>
          <cell r="K99" t="str">
            <v>Kolluru</v>
          </cell>
          <cell r="L99">
            <v>36</v>
          </cell>
          <cell r="M99" t="str">
            <v>Vejandla</v>
          </cell>
          <cell r="N99">
            <v>50</v>
          </cell>
          <cell r="O99" t="str">
            <v>Vejandla</v>
          </cell>
          <cell r="P99">
            <v>50</v>
          </cell>
          <cell r="Q99" t="str">
            <v>Repalle</v>
          </cell>
          <cell r="R99">
            <v>12</v>
          </cell>
          <cell r="S99" t="str">
            <v>I.B patnam</v>
          </cell>
          <cell r="T99">
            <v>85</v>
          </cell>
          <cell r="Y99" t="str">
            <v>Repalle</v>
          </cell>
          <cell r="Z99">
            <v>12</v>
          </cell>
          <cell r="AA99">
            <v>0.2</v>
          </cell>
        </row>
        <row r="100">
          <cell r="A100">
            <v>96</v>
          </cell>
          <cell r="B100" t="str">
            <v>Mantripalem</v>
          </cell>
          <cell r="C100" t="str">
            <v>Bodduvaripalem</v>
          </cell>
          <cell r="D100" t="str">
            <v>Nagaram</v>
          </cell>
          <cell r="E100" t="str">
            <v>Local</v>
          </cell>
          <cell r="F100">
            <v>2</v>
          </cell>
          <cell r="G100" t="str">
            <v>Zoolapalem</v>
          </cell>
          <cell r="H100">
            <v>33</v>
          </cell>
          <cell r="I100" t="str">
            <v>Lam</v>
          </cell>
          <cell r="J100">
            <v>78</v>
          </cell>
          <cell r="K100" t="str">
            <v>Kolluru</v>
          </cell>
          <cell r="L100">
            <v>37</v>
          </cell>
          <cell r="M100" t="str">
            <v>Vejandla</v>
          </cell>
          <cell r="N100">
            <v>59</v>
          </cell>
          <cell r="O100" t="str">
            <v>Vejandla</v>
          </cell>
          <cell r="P100">
            <v>59</v>
          </cell>
          <cell r="Q100" t="str">
            <v>Repalle</v>
          </cell>
          <cell r="R100">
            <v>11</v>
          </cell>
          <cell r="S100" t="str">
            <v>I.B patnam</v>
          </cell>
          <cell r="T100">
            <v>85</v>
          </cell>
          <cell r="Y100" t="str">
            <v>Repalle</v>
          </cell>
          <cell r="Z100">
            <v>11</v>
          </cell>
          <cell r="AA100">
            <v>0.2</v>
          </cell>
        </row>
        <row r="101">
          <cell r="A101">
            <v>97</v>
          </cell>
          <cell r="B101" t="str">
            <v>Borumamidipalli</v>
          </cell>
          <cell r="C101" t="str">
            <v>Boramadigapalli</v>
          </cell>
          <cell r="D101" t="str">
            <v>Nagaram</v>
          </cell>
          <cell r="E101" t="str">
            <v>Local</v>
          </cell>
          <cell r="F101">
            <v>2</v>
          </cell>
          <cell r="G101" t="str">
            <v>Zoolapalem</v>
          </cell>
          <cell r="H101">
            <v>30</v>
          </cell>
          <cell r="I101" t="str">
            <v>Lam</v>
          </cell>
          <cell r="J101">
            <v>71</v>
          </cell>
          <cell r="K101" t="str">
            <v>Kolluru</v>
          </cell>
          <cell r="L101">
            <v>36</v>
          </cell>
          <cell r="M101" t="str">
            <v>Vejandla</v>
          </cell>
          <cell r="N101">
            <v>50</v>
          </cell>
          <cell r="O101" t="str">
            <v>Vejandla</v>
          </cell>
          <cell r="P101">
            <v>50</v>
          </cell>
          <cell r="Q101" t="str">
            <v>Repalle</v>
          </cell>
          <cell r="R101">
            <v>12</v>
          </cell>
          <cell r="S101" t="str">
            <v>I.B patnam</v>
          </cell>
          <cell r="T101">
            <v>85</v>
          </cell>
          <cell r="Y101" t="str">
            <v>Repalle</v>
          </cell>
          <cell r="Z101">
            <v>12</v>
          </cell>
          <cell r="AA101">
            <v>0.2</v>
          </cell>
        </row>
        <row r="102">
          <cell r="A102">
            <v>98</v>
          </cell>
          <cell r="B102" t="str">
            <v>Addankivaripalem</v>
          </cell>
          <cell r="C102" t="str">
            <v>Borravaripalem</v>
          </cell>
          <cell r="D102" t="str">
            <v>Nagaram</v>
          </cell>
          <cell r="E102" t="str">
            <v>Local</v>
          </cell>
          <cell r="F102">
            <v>2</v>
          </cell>
          <cell r="G102" t="str">
            <v>Zoolapalem</v>
          </cell>
          <cell r="H102">
            <v>26</v>
          </cell>
          <cell r="I102" t="str">
            <v>Lam</v>
          </cell>
          <cell r="J102">
            <v>64</v>
          </cell>
          <cell r="K102" t="str">
            <v>Kolluru</v>
          </cell>
          <cell r="L102">
            <v>30</v>
          </cell>
          <cell r="M102" t="str">
            <v>Vejandla</v>
          </cell>
          <cell r="N102">
            <v>44</v>
          </cell>
          <cell r="O102" t="str">
            <v>Vejandla</v>
          </cell>
          <cell r="P102">
            <v>44</v>
          </cell>
          <cell r="Q102" t="str">
            <v>Repalle</v>
          </cell>
          <cell r="R102">
            <v>19</v>
          </cell>
          <cell r="S102" t="str">
            <v>I.B patnam</v>
          </cell>
          <cell r="T102">
            <v>85</v>
          </cell>
          <cell r="Y102" t="str">
            <v>Repalle</v>
          </cell>
          <cell r="Z102">
            <v>19</v>
          </cell>
          <cell r="AA102">
            <v>0</v>
          </cell>
        </row>
        <row r="103">
          <cell r="A103">
            <v>99</v>
          </cell>
          <cell r="B103" t="str">
            <v>Chinamatlapudi</v>
          </cell>
          <cell r="C103" t="str">
            <v>Brahmanapalem</v>
          </cell>
          <cell r="D103" t="str">
            <v>Nagaram</v>
          </cell>
          <cell r="E103" t="str">
            <v>Local</v>
          </cell>
          <cell r="F103">
            <v>1</v>
          </cell>
          <cell r="G103" t="str">
            <v>Zoolapalem</v>
          </cell>
          <cell r="H103">
            <v>32</v>
          </cell>
          <cell r="I103" t="str">
            <v>Lam</v>
          </cell>
          <cell r="J103">
            <v>67</v>
          </cell>
          <cell r="K103" t="str">
            <v>Kolluru</v>
          </cell>
          <cell r="L103">
            <v>38</v>
          </cell>
          <cell r="M103" t="str">
            <v>Vejandla</v>
          </cell>
          <cell r="N103">
            <v>44</v>
          </cell>
          <cell r="O103" t="str">
            <v>Vejandla</v>
          </cell>
          <cell r="P103">
            <v>44</v>
          </cell>
          <cell r="Q103" t="str">
            <v>Repalle</v>
          </cell>
          <cell r="R103">
            <v>25</v>
          </cell>
          <cell r="S103" t="str">
            <v>I.B patnam</v>
          </cell>
          <cell r="T103">
            <v>85</v>
          </cell>
          <cell r="Y103" t="str">
            <v>Repalle</v>
          </cell>
          <cell r="Z103">
            <v>25</v>
          </cell>
          <cell r="AA103">
            <v>0</v>
          </cell>
        </row>
        <row r="104">
          <cell r="A104">
            <v>100</v>
          </cell>
          <cell r="B104" t="str">
            <v>Bellamvaripalem</v>
          </cell>
          <cell r="C104" t="str">
            <v>Chalamma Agraharam</v>
          </cell>
          <cell r="D104" t="str">
            <v>Nagaram</v>
          </cell>
          <cell r="E104" t="str">
            <v>Local</v>
          </cell>
          <cell r="F104">
            <v>0.5</v>
          </cell>
          <cell r="G104" t="str">
            <v>Zoolapalem</v>
          </cell>
          <cell r="H104">
            <v>32</v>
          </cell>
          <cell r="I104" t="str">
            <v>Lam</v>
          </cell>
          <cell r="J104">
            <v>73</v>
          </cell>
          <cell r="K104" t="str">
            <v>Kolluru</v>
          </cell>
          <cell r="L104">
            <v>38</v>
          </cell>
          <cell r="M104" t="str">
            <v>Vejandla</v>
          </cell>
          <cell r="N104">
            <v>52</v>
          </cell>
          <cell r="O104" t="str">
            <v>Vejandla</v>
          </cell>
          <cell r="P104">
            <v>52</v>
          </cell>
          <cell r="Q104" t="str">
            <v>Repalle</v>
          </cell>
          <cell r="R104">
            <v>14</v>
          </cell>
          <cell r="S104" t="str">
            <v>I.B patnam</v>
          </cell>
          <cell r="T104">
            <v>85</v>
          </cell>
          <cell r="Y104" t="str">
            <v>Repalle</v>
          </cell>
          <cell r="Z104">
            <v>14</v>
          </cell>
          <cell r="AA104">
            <v>0.2</v>
          </cell>
        </row>
        <row r="105">
          <cell r="A105">
            <v>101</v>
          </cell>
          <cell r="B105" t="str">
            <v>Chinamatlapudi</v>
          </cell>
          <cell r="C105" t="str">
            <v>Chinamatlapudi</v>
          </cell>
          <cell r="D105" t="str">
            <v>Nagaram</v>
          </cell>
          <cell r="E105" t="str">
            <v>Local</v>
          </cell>
          <cell r="F105">
            <v>1</v>
          </cell>
          <cell r="G105" t="str">
            <v>Zoolapalem</v>
          </cell>
          <cell r="H105">
            <v>32</v>
          </cell>
          <cell r="I105" t="str">
            <v>Lam</v>
          </cell>
          <cell r="J105">
            <v>67</v>
          </cell>
          <cell r="K105" t="str">
            <v>Kolluru</v>
          </cell>
          <cell r="L105">
            <v>38</v>
          </cell>
          <cell r="M105" t="str">
            <v>Vejandla</v>
          </cell>
          <cell r="N105">
            <v>44</v>
          </cell>
          <cell r="O105" t="str">
            <v>Vejandla</v>
          </cell>
          <cell r="P105">
            <v>44</v>
          </cell>
          <cell r="Q105" t="str">
            <v>Repalle</v>
          </cell>
          <cell r="R105">
            <v>25</v>
          </cell>
          <cell r="S105" t="str">
            <v>I.B patnam</v>
          </cell>
          <cell r="T105">
            <v>85</v>
          </cell>
          <cell r="Y105" t="str">
            <v>Repalle</v>
          </cell>
          <cell r="Z105">
            <v>25</v>
          </cell>
          <cell r="AA105">
            <v>0</v>
          </cell>
        </row>
        <row r="106">
          <cell r="A106">
            <v>102</v>
          </cell>
          <cell r="B106" t="str">
            <v>Chirakalavaripalem</v>
          </cell>
          <cell r="C106" t="str">
            <v>Chirakalavaripalem</v>
          </cell>
          <cell r="D106" t="str">
            <v>Nagaram</v>
          </cell>
          <cell r="E106" t="str">
            <v>Local</v>
          </cell>
          <cell r="F106">
            <v>2</v>
          </cell>
          <cell r="G106" t="str">
            <v>Zoolapalem</v>
          </cell>
          <cell r="H106">
            <v>28</v>
          </cell>
          <cell r="I106" t="str">
            <v>Lam</v>
          </cell>
          <cell r="J106">
            <v>74</v>
          </cell>
          <cell r="K106" t="str">
            <v>Kolluru</v>
          </cell>
          <cell r="L106">
            <v>33</v>
          </cell>
          <cell r="M106" t="str">
            <v>Vejandla</v>
          </cell>
          <cell r="N106">
            <v>57</v>
          </cell>
          <cell r="O106" t="str">
            <v>Vejandla</v>
          </cell>
          <cell r="P106">
            <v>57</v>
          </cell>
          <cell r="Q106" t="str">
            <v>Repalle</v>
          </cell>
          <cell r="R106">
            <v>9</v>
          </cell>
          <cell r="S106" t="str">
            <v>I.B patnam</v>
          </cell>
          <cell r="T106">
            <v>85</v>
          </cell>
          <cell r="Y106" t="str">
            <v>Repalle</v>
          </cell>
          <cell r="Z106">
            <v>9</v>
          </cell>
          <cell r="AA106">
            <v>0.2</v>
          </cell>
        </row>
        <row r="107">
          <cell r="A107">
            <v>103</v>
          </cell>
          <cell r="B107" t="str">
            <v>Edupalli</v>
          </cell>
          <cell r="C107" t="str">
            <v>Dasaripalem</v>
          </cell>
          <cell r="D107" t="str">
            <v>Nagaram</v>
          </cell>
          <cell r="E107" t="str">
            <v>Local</v>
          </cell>
          <cell r="F107">
            <v>2</v>
          </cell>
          <cell r="G107" t="str">
            <v>Zoolapalem</v>
          </cell>
          <cell r="H107">
            <v>37</v>
          </cell>
          <cell r="I107" t="str">
            <v>Lam</v>
          </cell>
          <cell r="J107">
            <v>75</v>
          </cell>
          <cell r="K107" t="str">
            <v>Kolluru</v>
          </cell>
          <cell r="L107">
            <v>45</v>
          </cell>
          <cell r="M107" t="str">
            <v>Vejandla</v>
          </cell>
          <cell r="N107">
            <v>55</v>
          </cell>
          <cell r="O107" t="str">
            <v>Vejandla</v>
          </cell>
          <cell r="P107">
            <v>55</v>
          </cell>
          <cell r="Q107" t="str">
            <v>Repalle</v>
          </cell>
          <cell r="R107">
            <v>20</v>
          </cell>
          <cell r="S107" t="str">
            <v>I.B patnam</v>
          </cell>
          <cell r="T107">
            <v>85</v>
          </cell>
          <cell r="Y107" t="str">
            <v>Repalle</v>
          </cell>
          <cell r="Z107">
            <v>20</v>
          </cell>
          <cell r="AA107">
            <v>0</v>
          </cell>
        </row>
        <row r="108">
          <cell r="A108">
            <v>104</v>
          </cell>
          <cell r="B108" t="str">
            <v>Mantripalem</v>
          </cell>
          <cell r="C108" t="str">
            <v>Dasullapalem</v>
          </cell>
          <cell r="D108" t="str">
            <v>Nagaram</v>
          </cell>
          <cell r="E108" t="str">
            <v>Local</v>
          </cell>
          <cell r="F108">
            <v>3</v>
          </cell>
          <cell r="G108" t="str">
            <v>Zoolapalem</v>
          </cell>
          <cell r="H108">
            <v>36</v>
          </cell>
          <cell r="I108" t="str">
            <v>Lam</v>
          </cell>
          <cell r="J108">
            <v>79</v>
          </cell>
          <cell r="K108" t="str">
            <v>Kolluru</v>
          </cell>
          <cell r="L108">
            <v>38</v>
          </cell>
          <cell r="M108" t="str">
            <v>Vejandla</v>
          </cell>
          <cell r="N108">
            <v>60</v>
          </cell>
          <cell r="O108" t="str">
            <v>Vejandla</v>
          </cell>
          <cell r="P108">
            <v>60</v>
          </cell>
          <cell r="Q108" t="str">
            <v>Repalle</v>
          </cell>
          <cell r="R108">
            <v>12</v>
          </cell>
          <cell r="S108" t="str">
            <v>I.B patnam</v>
          </cell>
          <cell r="T108">
            <v>85</v>
          </cell>
          <cell r="Y108" t="str">
            <v>Repalle</v>
          </cell>
          <cell r="Z108">
            <v>12</v>
          </cell>
          <cell r="AA108">
            <v>0.2</v>
          </cell>
        </row>
        <row r="109">
          <cell r="A109">
            <v>105</v>
          </cell>
          <cell r="B109" t="str">
            <v>Pedapalli</v>
          </cell>
          <cell r="C109" t="str">
            <v>Devarakondavaripalem</v>
          </cell>
          <cell r="D109" t="str">
            <v>Nagaram</v>
          </cell>
          <cell r="E109" t="str">
            <v>Local</v>
          </cell>
          <cell r="F109">
            <v>2</v>
          </cell>
          <cell r="G109" t="str">
            <v>Zoolapalem</v>
          </cell>
          <cell r="H109">
            <v>33</v>
          </cell>
          <cell r="I109" t="str">
            <v>Lam</v>
          </cell>
          <cell r="J109">
            <v>64</v>
          </cell>
          <cell r="K109" t="str">
            <v>Kolluru</v>
          </cell>
          <cell r="L109">
            <v>38</v>
          </cell>
          <cell r="M109" t="str">
            <v>Vejandla</v>
          </cell>
          <cell r="N109">
            <v>53</v>
          </cell>
          <cell r="O109" t="str">
            <v>Vejandla</v>
          </cell>
          <cell r="P109">
            <v>53</v>
          </cell>
          <cell r="Q109" t="str">
            <v>Repalle</v>
          </cell>
          <cell r="R109">
            <v>25</v>
          </cell>
          <cell r="S109" t="str">
            <v>I.B patnam</v>
          </cell>
          <cell r="T109">
            <v>85</v>
          </cell>
          <cell r="Y109" t="str">
            <v>Repalle</v>
          </cell>
          <cell r="Z109">
            <v>25</v>
          </cell>
          <cell r="AA109">
            <v>0</v>
          </cell>
        </row>
        <row r="110">
          <cell r="A110">
            <v>106</v>
          </cell>
          <cell r="B110" t="str">
            <v>Dhulipudi</v>
          </cell>
          <cell r="C110" t="str">
            <v>Dhulipudi</v>
          </cell>
          <cell r="D110" t="str">
            <v>Nagaram</v>
          </cell>
          <cell r="E110" t="str">
            <v>Local</v>
          </cell>
          <cell r="F110">
            <v>2</v>
          </cell>
          <cell r="G110" t="str">
            <v>Zoolapalem</v>
          </cell>
          <cell r="H110">
            <v>23</v>
          </cell>
          <cell r="I110" t="str">
            <v>Lam</v>
          </cell>
          <cell r="J110">
            <v>69</v>
          </cell>
          <cell r="K110" t="str">
            <v>Kolluru</v>
          </cell>
          <cell r="L110">
            <v>25</v>
          </cell>
          <cell r="M110" t="str">
            <v>Vejandla</v>
          </cell>
          <cell r="N110">
            <v>53</v>
          </cell>
          <cell r="O110" t="str">
            <v>Vejandla</v>
          </cell>
          <cell r="P110">
            <v>53</v>
          </cell>
          <cell r="Q110" t="str">
            <v>Repalle</v>
          </cell>
          <cell r="R110">
            <v>13</v>
          </cell>
          <cell r="S110" t="str">
            <v>I.B patnam</v>
          </cell>
          <cell r="T110">
            <v>85</v>
          </cell>
          <cell r="Y110" t="str">
            <v>Repalle</v>
          </cell>
          <cell r="Z110">
            <v>13</v>
          </cell>
          <cell r="AA110">
            <v>0.2</v>
          </cell>
        </row>
        <row r="111">
          <cell r="A111">
            <v>107</v>
          </cell>
          <cell r="B111" t="str">
            <v>Edupalli</v>
          </cell>
          <cell r="C111" t="str">
            <v>Edupalli</v>
          </cell>
          <cell r="D111" t="str">
            <v>Nagaram</v>
          </cell>
          <cell r="E111" t="str">
            <v>Local</v>
          </cell>
          <cell r="F111">
            <v>2</v>
          </cell>
          <cell r="G111" t="str">
            <v>Zoolapalem</v>
          </cell>
          <cell r="H111">
            <v>33</v>
          </cell>
          <cell r="I111" t="str">
            <v>Lam</v>
          </cell>
          <cell r="J111">
            <v>71</v>
          </cell>
          <cell r="K111" t="str">
            <v>Kolluru</v>
          </cell>
          <cell r="L111">
            <v>41</v>
          </cell>
          <cell r="M111" t="str">
            <v>Vejandla</v>
          </cell>
          <cell r="N111">
            <v>51</v>
          </cell>
          <cell r="O111" t="str">
            <v>Vejandla</v>
          </cell>
          <cell r="P111">
            <v>51</v>
          </cell>
          <cell r="Q111" t="str">
            <v>Repalle</v>
          </cell>
          <cell r="R111">
            <v>18</v>
          </cell>
          <cell r="S111" t="str">
            <v>I.B patnam</v>
          </cell>
          <cell r="T111">
            <v>85</v>
          </cell>
          <cell r="Y111" t="str">
            <v>Repalle</v>
          </cell>
          <cell r="Z111">
            <v>18</v>
          </cell>
          <cell r="AA111">
            <v>0</v>
          </cell>
        </row>
        <row r="112">
          <cell r="A112">
            <v>108</v>
          </cell>
          <cell r="B112" t="str">
            <v>Eletipalem</v>
          </cell>
          <cell r="C112" t="str">
            <v>Eletipalem</v>
          </cell>
          <cell r="D112" t="str">
            <v>Nagaram</v>
          </cell>
          <cell r="E112" t="str">
            <v>Local</v>
          </cell>
          <cell r="F112">
            <v>1</v>
          </cell>
          <cell r="G112" t="str">
            <v>Zoolapalem</v>
          </cell>
          <cell r="H112">
            <v>28</v>
          </cell>
          <cell r="I112" t="str">
            <v>Lam</v>
          </cell>
          <cell r="J112">
            <v>73</v>
          </cell>
          <cell r="K112" t="str">
            <v>Kolluru</v>
          </cell>
          <cell r="L112">
            <v>34</v>
          </cell>
          <cell r="M112" t="str">
            <v>Vejandla</v>
          </cell>
          <cell r="N112">
            <v>53</v>
          </cell>
          <cell r="O112" t="str">
            <v>Vejandla</v>
          </cell>
          <cell r="P112">
            <v>53</v>
          </cell>
          <cell r="Q112" t="str">
            <v>Repalle</v>
          </cell>
          <cell r="R112">
            <v>10</v>
          </cell>
          <cell r="S112" t="str">
            <v>I.B patnam</v>
          </cell>
          <cell r="T112">
            <v>85</v>
          </cell>
          <cell r="Y112" t="str">
            <v>Repalle</v>
          </cell>
          <cell r="Z112">
            <v>10</v>
          </cell>
          <cell r="AA112">
            <v>0.2</v>
          </cell>
        </row>
        <row r="113">
          <cell r="A113">
            <v>109</v>
          </cell>
          <cell r="B113" t="str">
            <v>Chinamatlapudi</v>
          </cell>
          <cell r="C113" t="str">
            <v>Fakiravaripalem</v>
          </cell>
          <cell r="D113" t="str">
            <v>Nagaram</v>
          </cell>
          <cell r="E113" t="str">
            <v>Local</v>
          </cell>
          <cell r="F113">
            <v>1</v>
          </cell>
          <cell r="G113" t="str">
            <v>Zoolapalem</v>
          </cell>
          <cell r="H113">
            <v>32</v>
          </cell>
          <cell r="I113" t="str">
            <v>Lam</v>
          </cell>
          <cell r="J113">
            <v>67</v>
          </cell>
          <cell r="K113" t="str">
            <v>Kolluru</v>
          </cell>
          <cell r="L113">
            <v>38</v>
          </cell>
          <cell r="M113" t="str">
            <v>Vejandla</v>
          </cell>
          <cell r="N113">
            <v>44</v>
          </cell>
          <cell r="O113" t="str">
            <v>Vejandla</v>
          </cell>
          <cell r="P113">
            <v>44</v>
          </cell>
          <cell r="Q113" t="str">
            <v>Repalle</v>
          </cell>
          <cell r="R113">
            <v>25</v>
          </cell>
          <cell r="S113" t="str">
            <v>I.B patnam</v>
          </cell>
          <cell r="T113">
            <v>85</v>
          </cell>
          <cell r="Y113" t="str">
            <v>Repalle</v>
          </cell>
          <cell r="Z113">
            <v>25</v>
          </cell>
          <cell r="AA113">
            <v>0</v>
          </cell>
        </row>
        <row r="114">
          <cell r="A114">
            <v>110</v>
          </cell>
          <cell r="B114" t="str">
            <v>Pedapalli</v>
          </cell>
          <cell r="C114" t="str">
            <v>Gattuvaripalem</v>
          </cell>
          <cell r="D114" t="str">
            <v>Nagaram</v>
          </cell>
          <cell r="E114" t="str">
            <v>Local</v>
          </cell>
          <cell r="F114">
            <v>2</v>
          </cell>
          <cell r="G114" t="str">
            <v>Zoolapalem</v>
          </cell>
          <cell r="H114">
            <v>39</v>
          </cell>
          <cell r="I114" t="str">
            <v>Lam</v>
          </cell>
          <cell r="J114">
            <v>62</v>
          </cell>
          <cell r="K114" t="str">
            <v>Kolluru</v>
          </cell>
          <cell r="L114">
            <v>44</v>
          </cell>
          <cell r="M114" t="str">
            <v>Vejandla</v>
          </cell>
          <cell r="N114">
            <v>51</v>
          </cell>
          <cell r="O114" t="str">
            <v>Vejandla</v>
          </cell>
          <cell r="P114">
            <v>51</v>
          </cell>
          <cell r="Q114" t="str">
            <v>Repalle</v>
          </cell>
          <cell r="R114">
            <v>31</v>
          </cell>
          <cell r="S114" t="str">
            <v>I.B patnam</v>
          </cell>
          <cell r="T114">
            <v>85</v>
          </cell>
          <cell r="Y114" t="str">
            <v>Repalle</v>
          </cell>
          <cell r="Z114">
            <v>31</v>
          </cell>
          <cell r="AA114">
            <v>0</v>
          </cell>
        </row>
        <row r="115">
          <cell r="A115">
            <v>111</v>
          </cell>
          <cell r="B115" t="str">
            <v>Siripudi</v>
          </cell>
          <cell r="C115" t="str">
            <v>Gavallapalem</v>
          </cell>
          <cell r="D115" t="str">
            <v>Nagaram</v>
          </cell>
          <cell r="E115" t="str">
            <v>Local</v>
          </cell>
          <cell r="F115">
            <v>1</v>
          </cell>
          <cell r="G115" t="str">
            <v>Zoolapalem</v>
          </cell>
          <cell r="H115">
            <v>29</v>
          </cell>
          <cell r="I115" t="str">
            <v>Lam</v>
          </cell>
          <cell r="J115">
            <v>60</v>
          </cell>
          <cell r="K115" t="str">
            <v>Kolluru</v>
          </cell>
          <cell r="L115">
            <v>35</v>
          </cell>
          <cell r="M115" t="str">
            <v>Vejandla</v>
          </cell>
          <cell r="N115">
            <v>44</v>
          </cell>
          <cell r="O115" t="str">
            <v>Vejandla</v>
          </cell>
          <cell r="P115">
            <v>44</v>
          </cell>
          <cell r="Q115" t="str">
            <v>Repalle</v>
          </cell>
          <cell r="R115">
            <v>22</v>
          </cell>
          <cell r="S115" t="str">
            <v>I.B patnam</v>
          </cell>
          <cell r="T115">
            <v>85</v>
          </cell>
          <cell r="Y115" t="str">
            <v>Repalle</v>
          </cell>
          <cell r="Z115">
            <v>22</v>
          </cell>
          <cell r="AA115">
            <v>0</v>
          </cell>
        </row>
        <row r="116">
          <cell r="A116">
            <v>112</v>
          </cell>
          <cell r="B116" t="str">
            <v>Bellamvaripalem</v>
          </cell>
          <cell r="C116" t="str">
            <v>Ghalivaripalem</v>
          </cell>
          <cell r="D116" t="str">
            <v>Nagaram</v>
          </cell>
          <cell r="E116" t="str">
            <v>Local</v>
          </cell>
          <cell r="F116">
            <v>2</v>
          </cell>
          <cell r="G116" t="str">
            <v>Zoolapalem</v>
          </cell>
          <cell r="H116">
            <v>32</v>
          </cell>
          <cell r="I116" t="str">
            <v>Lam</v>
          </cell>
          <cell r="J116">
            <v>69</v>
          </cell>
          <cell r="K116" t="str">
            <v>Kolluru</v>
          </cell>
          <cell r="L116">
            <v>38</v>
          </cell>
          <cell r="M116" t="str">
            <v>Vejandla</v>
          </cell>
          <cell r="N116">
            <v>48</v>
          </cell>
          <cell r="O116" t="str">
            <v>Vejandla</v>
          </cell>
          <cell r="P116">
            <v>48</v>
          </cell>
          <cell r="Q116" t="str">
            <v>Repalle</v>
          </cell>
          <cell r="R116">
            <v>14</v>
          </cell>
          <cell r="S116" t="str">
            <v>I.B patnam</v>
          </cell>
          <cell r="T116">
            <v>85</v>
          </cell>
          <cell r="Y116" t="str">
            <v>Repalle</v>
          </cell>
          <cell r="Z116">
            <v>14</v>
          </cell>
          <cell r="AA116">
            <v>0.2</v>
          </cell>
        </row>
        <row r="117">
          <cell r="A117">
            <v>113</v>
          </cell>
          <cell r="B117" t="str">
            <v>Edupalli</v>
          </cell>
          <cell r="C117" t="str">
            <v>Gollapalem T.V Palem</v>
          </cell>
          <cell r="D117" t="str">
            <v>Nagaram</v>
          </cell>
          <cell r="E117" t="str">
            <v>Local</v>
          </cell>
          <cell r="F117">
            <v>2</v>
          </cell>
          <cell r="G117" t="str">
            <v>Zoolapalem</v>
          </cell>
          <cell r="H117">
            <v>32</v>
          </cell>
          <cell r="I117" t="str">
            <v>Lam</v>
          </cell>
          <cell r="J117">
            <v>70</v>
          </cell>
          <cell r="K117" t="str">
            <v>Kolluru</v>
          </cell>
          <cell r="L117">
            <v>41</v>
          </cell>
          <cell r="M117" t="str">
            <v>Vejandla</v>
          </cell>
          <cell r="N117">
            <v>50</v>
          </cell>
          <cell r="O117" t="str">
            <v>Vejandla</v>
          </cell>
          <cell r="P117">
            <v>50</v>
          </cell>
          <cell r="Q117" t="str">
            <v>Repalle</v>
          </cell>
          <cell r="R117">
            <v>19</v>
          </cell>
          <cell r="S117" t="str">
            <v>I.B patnam</v>
          </cell>
          <cell r="T117">
            <v>85</v>
          </cell>
          <cell r="Y117" t="str">
            <v>Repalle</v>
          </cell>
          <cell r="Z117">
            <v>19</v>
          </cell>
          <cell r="AA117">
            <v>0</v>
          </cell>
        </row>
        <row r="118">
          <cell r="A118">
            <v>114</v>
          </cell>
          <cell r="B118" t="str">
            <v>Pedapalli</v>
          </cell>
          <cell r="C118" t="str">
            <v>Gollapalem (pedapalli)</v>
          </cell>
          <cell r="D118" t="str">
            <v>Nagaram</v>
          </cell>
          <cell r="E118" t="str">
            <v>Local</v>
          </cell>
          <cell r="F118">
            <v>2</v>
          </cell>
          <cell r="G118" t="str">
            <v>Zoolapalem</v>
          </cell>
          <cell r="H118">
            <v>34</v>
          </cell>
          <cell r="I118" t="str">
            <v>Lam</v>
          </cell>
          <cell r="J118">
            <v>77</v>
          </cell>
          <cell r="K118" t="str">
            <v>Kolluru</v>
          </cell>
          <cell r="L118">
            <v>36</v>
          </cell>
          <cell r="M118" t="str">
            <v>Vejandla</v>
          </cell>
          <cell r="N118">
            <v>49</v>
          </cell>
          <cell r="O118" t="str">
            <v>Vejandla</v>
          </cell>
          <cell r="P118">
            <v>49</v>
          </cell>
          <cell r="Q118" t="str">
            <v>Repalle</v>
          </cell>
          <cell r="R118">
            <v>23</v>
          </cell>
          <cell r="S118" t="str">
            <v>I.B patnam</v>
          </cell>
          <cell r="T118">
            <v>85</v>
          </cell>
          <cell r="Y118" t="str">
            <v>Repalle</v>
          </cell>
          <cell r="Z118">
            <v>23</v>
          </cell>
          <cell r="AA118">
            <v>0</v>
          </cell>
        </row>
        <row r="119">
          <cell r="A119">
            <v>115</v>
          </cell>
          <cell r="B119" t="str">
            <v>Pedamatlapudi</v>
          </cell>
          <cell r="C119" t="str">
            <v>Gudapativaripalem</v>
          </cell>
          <cell r="D119" t="str">
            <v>Nagaram</v>
          </cell>
          <cell r="E119" t="str">
            <v>Local</v>
          </cell>
          <cell r="F119">
            <v>2</v>
          </cell>
          <cell r="G119" t="str">
            <v>Zoolapalem</v>
          </cell>
          <cell r="H119">
            <v>35</v>
          </cell>
          <cell r="I119" t="str">
            <v>Lam</v>
          </cell>
          <cell r="J119">
            <v>65</v>
          </cell>
          <cell r="K119" t="str">
            <v>Kolluru</v>
          </cell>
          <cell r="L119">
            <v>38</v>
          </cell>
          <cell r="M119" t="str">
            <v>Vejandla</v>
          </cell>
          <cell r="N119">
            <v>48</v>
          </cell>
          <cell r="O119" t="str">
            <v>Vejandla</v>
          </cell>
          <cell r="P119">
            <v>48</v>
          </cell>
          <cell r="Q119" t="str">
            <v>Repalle</v>
          </cell>
          <cell r="R119">
            <v>21</v>
          </cell>
          <cell r="S119" t="str">
            <v>I.B patnam</v>
          </cell>
          <cell r="T119">
            <v>85</v>
          </cell>
          <cell r="Y119" t="str">
            <v>Repalle</v>
          </cell>
          <cell r="Z119">
            <v>21</v>
          </cell>
          <cell r="AA119">
            <v>0</v>
          </cell>
        </row>
        <row r="120">
          <cell r="A120">
            <v>116</v>
          </cell>
          <cell r="B120" t="str">
            <v>Kattava</v>
          </cell>
          <cell r="C120" t="str">
            <v>Gurunadhapuram</v>
          </cell>
          <cell r="D120" t="str">
            <v>Nagaram</v>
          </cell>
          <cell r="E120" t="str">
            <v>Local</v>
          </cell>
          <cell r="F120">
            <v>2</v>
          </cell>
          <cell r="G120" t="str">
            <v>Zoolapalem</v>
          </cell>
          <cell r="H120">
            <v>37</v>
          </cell>
          <cell r="I120" t="str">
            <v>Lam</v>
          </cell>
          <cell r="J120">
            <v>80</v>
          </cell>
          <cell r="K120" t="str">
            <v>Kolluru</v>
          </cell>
          <cell r="L120">
            <v>39</v>
          </cell>
          <cell r="M120" t="str">
            <v>Vejandla</v>
          </cell>
          <cell r="N120">
            <v>61</v>
          </cell>
          <cell r="O120" t="str">
            <v>Vejandla</v>
          </cell>
          <cell r="P120">
            <v>61</v>
          </cell>
          <cell r="Q120" t="str">
            <v>Repalle</v>
          </cell>
          <cell r="R120">
            <v>14</v>
          </cell>
          <cell r="S120" t="str">
            <v>I.B patnam</v>
          </cell>
          <cell r="T120">
            <v>85</v>
          </cell>
          <cell r="Y120" t="str">
            <v>Repalle</v>
          </cell>
          <cell r="Z120">
            <v>14</v>
          </cell>
          <cell r="AA120">
            <v>0</v>
          </cell>
        </row>
        <row r="121">
          <cell r="A121">
            <v>117</v>
          </cell>
          <cell r="B121" t="str">
            <v>Mantripalem</v>
          </cell>
          <cell r="C121" t="str">
            <v>Hariharanadhapuram</v>
          </cell>
          <cell r="D121" t="str">
            <v>Nagaram</v>
          </cell>
          <cell r="E121" t="str">
            <v>Local</v>
          </cell>
          <cell r="F121">
            <v>5</v>
          </cell>
          <cell r="G121" t="str">
            <v>Zoolapalem</v>
          </cell>
          <cell r="H121">
            <v>29</v>
          </cell>
          <cell r="I121" t="str">
            <v>Lam</v>
          </cell>
          <cell r="J121">
            <v>80</v>
          </cell>
          <cell r="K121" t="str">
            <v>Kolluru</v>
          </cell>
          <cell r="L121">
            <v>39</v>
          </cell>
          <cell r="M121" t="str">
            <v>Vejandla</v>
          </cell>
          <cell r="N121">
            <v>61</v>
          </cell>
          <cell r="O121" t="str">
            <v>Vejandla</v>
          </cell>
          <cell r="P121">
            <v>61</v>
          </cell>
          <cell r="Q121" t="str">
            <v>Repalle</v>
          </cell>
          <cell r="R121">
            <v>7</v>
          </cell>
          <cell r="S121" t="str">
            <v>I.B patnam</v>
          </cell>
          <cell r="T121">
            <v>85</v>
          </cell>
          <cell r="Y121" t="str">
            <v>Repalle</v>
          </cell>
          <cell r="Z121">
            <v>7</v>
          </cell>
          <cell r="AA121">
            <v>0.2</v>
          </cell>
        </row>
        <row r="122">
          <cell r="A122">
            <v>118</v>
          </cell>
          <cell r="B122" t="str">
            <v>Nagaram</v>
          </cell>
          <cell r="C122" t="str">
            <v>Inkolluvaripalem</v>
          </cell>
          <cell r="D122" t="str">
            <v>Nagaram</v>
          </cell>
          <cell r="E122" t="str">
            <v>Local</v>
          </cell>
          <cell r="F122">
            <v>2</v>
          </cell>
          <cell r="G122" t="str">
            <v>Zoolapalem</v>
          </cell>
          <cell r="H122">
            <v>26</v>
          </cell>
          <cell r="I122" t="str">
            <v>Lam</v>
          </cell>
          <cell r="J122">
            <v>67</v>
          </cell>
          <cell r="K122" t="str">
            <v>Kolluru</v>
          </cell>
          <cell r="L122">
            <v>29</v>
          </cell>
          <cell r="M122" t="str">
            <v>Vejandla</v>
          </cell>
          <cell r="N122">
            <v>46</v>
          </cell>
          <cell r="O122" t="str">
            <v>Vejandla</v>
          </cell>
          <cell r="P122">
            <v>46</v>
          </cell>
          <cell r="Q122" t="str">
            <v>Repalle</v>
          </cell>
          <cell r="R122">
            <v>18</v>
          </cell>
          <cell r="S122" t="str">
            <v>I.B patnam</v>
          </cell>
          <cell r="T122">
            <v>85</v>
          </cell>
          <cell r="Y122" t="str">
            <v>Repalle</v>
          </cell>
          <cell r="Z122">
            <v>18</v>
          </cell>
          <cell r="AA122">
            <v>0</v>
          </cell>
        </row>
        <row r="123">
          <cell r="A123">
            <v>119</v>
          </cell>
          <cell r="B123" t="str">
            <v>Bellamvaripalem</v>
          </cell>
          <cell r="C123" t="str">
            <v>Jangamlanka</v>
          </cell>
          <cell r="D123" t="str">
            <v>Nagaram</v>
          </cell>
          <cell r="E123" t="str">
            <v>Local</v>
          </cell>
          <cell r="F123">
            <v>0.5</v>
          </cell>
          <cell r="G123" t="str">
            <v>Zoolapalem</v>
          </cell>
          <cell r="H123">
            <v>31</v>
          </cell>
          <cell r="I123" t="str">
            <v>Lam</v>
          </cell>
          <cell r="J123">
            <v>72</v>
          </cell>
          <cell r="K123" t="str">
            <v>Kolluru</v>
          </cell>
          <cell r="L123">
            <v>37</v>
          </cell>
          <cell r="M123" t="str">
            <v>Vejandla</v>
          </cell>
          <cell r="N123">
            <v>51</v>
          </cell>
          <cell r="O123" t="str">
            <v>Vejandla</v>
          </cell>
          <cell r="P123">
            <v>51</v>
          </cell>
          <cell r="Q123" t="str">
            <v>Repalle</v>
          </cell>
          <cell r="R123">
            <v>13</v>
          </cell>
          <cell r="S123" t="str">
            <v>I.B patnam</v>
          </cell>
          <cell r="T123">
            <v>85</v>
          </cell>
          <cell r="Y123" t="str">
            <v>Repalle</v>
          </cell>
          <cell r="Z123">
            <v>13</v>
          </cell>
          <cell r="AA123">
            <v>0.2</v>
          </cell>
        </row>
        <row r="124">
          <cell r="A124">
            <v>120</v>
          </cell>
          <cell r="B124" t="str">
            <v>Jillepalli</v>
          </cell>
          <cell r="C124" t="str">
            <v>Jillepalli</v>
          </cell>
          <cell r="D124" t="str">
            <v>Nagaram</v>
          </cell>
          <cell r="E124" t="str">
            <v>Local</v>
          </cell>
          <cell r="F124">
            <v>2</v>
          </cell>
          <cell r="G124" t="str">
            <v>Zoolapalem</v>
          </cell>
          <cell r="H124">
            <v>21</v>
          </cell>
          <cell r="I124" t="str">
            <v>Lam</v>
          </cell>
          <cell r="J124">
            <v>67</v>
          </cell>
          <cell r="K124" t="str">
            <v>Kolluru</v>
          </cell>
          <cell r="L124">
            <v>23</v>
          </cell>
          <cell r="M124" t="str">
            <v>Vejandla</v>
          </cell>
          <cell r="N124">
            <v>48</v>
          </cell>
          <cell r="O124" t="str">
            <v>Vejandla</v>
          </cell>
          <cell r="P124">
            <v>48</v>
          </cell>
          <cell r="Q124" t="str">
            <v>Repalle</v>
          </cell>
          <cell r="R124">
            <v>17</v>
          </cell>
          <cell r="S124" t="str">
            <v>I.B patnam</v>
          </cell>
          <cell r="T124">
            <v>85</v>
          </cell>
          <cell r="Y124" t="str">
            <v>Repalle</v>
          </cell>
          <cell r="Z124">
            <v>17</v>
          </cell>
          <cell r="AA124">
            <v>0.2</v>
          </cell>
        </row>
        <row r="125">
          <cell r="A125">
            <v>121</v>
          </cell>
          <cell r="B125" t="str">
            <v>Pedamatlapudi</v>
          </cell>
          <cell r="C125" t="str">
            <v>Kammavaripalem</v>
          </cell>
          <cell r="D125" t="str">
            <v>Nagaram</v>
          </cell>
          <cell r="E125" t="str">
            <v>Local</v>
          </cell>
          <cell r="F125">
            <v>2</v>
          </cell>
          <cell r="G125" t="str">
            <v>Zoolapalem</v>
          </cell>
          <cell r="H125">
            <v>35</v>
          </cell>
          <cell r="I125" t="str">
            <v>Lam</v>
          </cell>
          <cell r="J125">
            <v>64</v>
          </cell>
          <cell r="K125" t="str">
            <v>Kolluru</v>
          </cell>
          <cell r="L125">
            <v>36</v>
          </cell>
          <cell r="M125" t="str">
            <v>Vejandla</v>
          </cell>
          <cell r="N125">
            <v>42</v>
          </cell>
          <cell r="O125" t="str">
            <v>Vejandla</v>
          </cell>
          <cell r="P125">
            <v>42</v>
          </cell>
          <cell r="Q125" t="str">
            <v>Repalle</v>
          </cell>
          <cell r="R125">
            <v>20</v>
          </cell>
          <cell r="S125" t="str">
            <v>I.B patnam</v>
          </cell>
          <cell r="T125">
            <v>85</v>
          </cell>
          <cell r="Y125" t="str">
            <v>Repalle</v>
          </cell>
          <cell r="Z125">
            <v>20</v>
          </cell>
          <cell r="AA125">
            <v>0</v>
          </cell>
        </row>
        <row r="126">
          <cell r="A126">
            <v>122</v>
          </cell>
          <cell r="B126" t="str">
            <v>Addankivaripalem</v>
          </cell>
          <cell r="C126" t="str">
            <v>Kancherlavaripalem</v>
          </cell>
          <cell r="D126" t="str">
            <v>Nagaram</v>
          </cell>
          <cell r="E126" t="str">
            <v>Local</v>
          </cell>
          <cell r="F126">
            <v>2</v>
          </cell>
          <cell r="G126" t="str">
            <v>Zoolapalem</v>
          </cell>
          <cell r="H126">
            <v>24</v>
          </cell>
          <cell r="I126" t="str">
            <v>Lam</v>
          </cell>
          <cell r="J126">
            <v>71</v>
          </cell>
          <cell r="K126" t="str">
            <v>Kolluru</v>
          </cell>
          <cell r="L126">
            <v>28</v>
          </cell>
          <cell r="M126" t="str">
            <v>Vejandla</v>
          </cell>
          <cell r="N126">
            <v>55</v>
          </cell>
          <cell r="O126" t="str">
            <v>Vejandla</v>
          </cell>
          <cell r="P126">
            <v>55</v>
          </cell>
          <cell r="Q126" t="str">
            <v>Repalle</v>
          </cell>
          <cell r="R126">
            <v>18</v>
          </cell>
          <cell r="S126" t="str">
            <v>I.B patnam</v>
          </cell>
          <cell r="T126">
            <v>85</v>
          </cell>
          <cell r="Y126" t="str">
            <v>Repalle</v>
          </cell>
          <cell r="Z126">
            <v>18</v>
          </cell>
          <cell r="AA126">
            <v>0</v>
          </cell>
        </row>
        <row r="127">
          <cell r="A127">
            <v>123</v>
          </cell>
          <cell r="B127" t="str">
            <v>Nagaram</v>
          </cell>
          <cell r="C127" t="str">
            <v>Kapulapalem</v>
          </cell>
          <cell r="D127" t="str">
            <v>Nagaram</v>
          </cell>
          <cell r="E127" t="str">
            <v>Local</v>
          </cell>
          <cell r="F127">
            <v>2</v>
          </cell>
          <cell r="G127" t="str">
            <v>Zoolapalem</v>
          </cell>
          <cell r="H127">
            <v>32</v>
          </cell>
          <cell r="I127" t="str">
            <v>Lam</v>
          </cell>
          <cell r="J127">
            <v>70</v>
          </cell>
          <cell r="K127" t="str">
            <v>Kolluru</v>
          </cell>
          <cell r="L127">
            <v>36</v>
          </cell>
          <cell r="M127" t="str">
            <v>Vejandla</v>
          </cell>
          <cell r="N127">
            <v>50</v>
          </cell>
          <cell r="O127" t="str">
            <v>Vejandla</v>
          </cell>
          <cell r="P127">
            <v>50</v>
          </cell>
          <cell r="Q127" t="str">
            <v>Repalle</v>
          </cell>
          <cell r="R127">
            <v>17</v>
          </cell>
          <cell r="S127" t="str">
            <v>I.B patnam</v>
          </cell>
          <cell r="T127">
            <v>85</v>
          </cell>
          <cell r="Y127" t="str">
            <v>Repalle</v>
          </cell>
          <cell r="Z127">
            <v>17</v>
          </cell>
          <cell r="AA127">
            <v>0.2</v>
          </cell>
        </row>
        <row r="128">
          <cell r="A128">
            <v>124</v>
          </cell>
          <cell r="B128" t="str">
            <v>Karakankivaripalem</v>
          </cell>
          <cell r="C128" t="str">
            <v>Karankivaripalem</v>
          </cell>
          <cell r="D128" t="str">
            <v>Nagaram</v>
          </cell>
          <cell r="E128" t="str">
            <v>Local</v>
          </cell>
          <cell r="F128">
            <v>2</v>
          </cell>
          <cell r="G128" t="str">
            <v>Zoolapalem</v>
          </cell>
          <cell r="H128">
            <v>26</v>
          </cell>
          <cell r="I128" t="str">
            <v>Lam</v>
          </cell>
          <cell r="J128">
            <v>74</v>
          </cell>
          <cell r="K128" t="str">
            <v>Kolluru</v>
          </cell>
          <cell r="L128">
            <v>30</v>
          </cell>
          <cell r="M128" t="str">
            <v>Vejandla</v>
          </cell>
          <cell r="N128">
            <v>55</v>
          </cell>
          <cell r="O128" t="str">
            <v>Vejandla</v>
          </cell>
          <cell r="P128">
            <v>55</v>
          </cell>
          <cell r="Q128" t="str">
            <v>Repalle</v>
          </cell>
          <cell r="R128">
            <v>17</v>
          </cell>
          <cell r="S128" t="str">
            <v>I.B patnam</v>
          </cell>
          <cell r="T128">
            <v>85</v>
          </cell>
          <cell r="Y128" t="str">
            <v>Repalle</v>
          </cell>
          <cell r="Z128">
            <v>17</v>
          </cell>
          <cell r="AA128">
            <v>0.2</v>
          </cell>
        </row>
        <row r="129">
          <cell r="A129">
            <v>125</v>
          </cell>
          <cell r="B129" t="str">
            <v>Kattava</v>
          </cell>
          <cell r="C129" t="str">
            <v>Kattava</v>
          </cell>
          <cell r="D129" t="str">
            <v>Nagaram</v>
          </cell>
          <cell r="E129" t="str">
            <v>Local</v>
          </cell>
          <cell r="F129">
            <v>1</v>
          </cell>
          <cell r="G129" t="str">
            <v>Zoolapalem</v>
          </cell>
          <cell r="H129">
            <v>36</v>
          </cell>
          <cell r="I129" t="str">
            <v>Lam</v>
          </cell>
          <cell r="J129">
            <v>78</v>
          </cell>
          <cell r="K129" t="str">
            <v>Kolluru</v>
          </cell>
          <cell r="L129">
            <v>38</v>
          </cell>
          <cell r="M129" t="str">
            <v>Vejandla</v>
          </cell>
          <cell r="N129">
            <v>58</v>
          </cell>
          <cell r="O129" t="str">
            <v>Vejandla</v>
          </cell>
          <cell r="P129">
            <v>58</v>
          </cell>
          <cell r="Q129" t="str">
            <v>Repalle</v>
          </cell>
          <cell r="R129">
            <v>12</v>
          </cell>
          <cell r="S129" t="str">
            <v>I.B patnam</v>
          </cell>
          <cell r="T129">
            <v>85</v>
          </cell>
          <cell r="Y129" t="str">
            <v>Repalle</v>
          </cell>
          <cell r="Z129">
            <v>12</v>
          </cell>
          <cell r="AA129">
            <v>0.2</v>
          </cell>
        </row>
        <row r="130">
          <cell r="A130">
            <v>126</v>
          </cell>
          <cell r="B130" t="str">
            <v>Chinamatlapudi</v>
          </cell>
          <cell r="C130" t="str">
            <v>Katurivaripalem</v>
          </cell>
          <cell r="D130" t="str">
            <v>Nagaram</v>
          </cell>
          <cell r="E130" t="str">
            <v>Local</v>
          </cell>
          <cell r="F130">
            <v>1</v>
          </cell>
          <cell r="G130" t="str">
            <v>Zoolapalem</v>
          </cell>
          <cell r="H130">
            <v>32</v>
          </cell>
          <cell r="I130" t="str">
            <v>Lam</v>
          </cell>
          <cell r="J130">
            <v>67</v>
          </cell>
          <cell r="K130" t="str">
            <v>Kolluru</v>
          </cell>
          <cell r="L130">
            <v>38</v>
          </cell>
          <cell r="M130" t="str">
            <v>Vejandla</v>
          </cell>
          <cell r="N130">
            <v>44</v>
          </cell>
          <cell r="O130" t="str">
            <v>Vejandla</v>
          </cell>
          <cell r="P130">
            <v>44</v>
          </cell>
          <cell r="Q130" t="str">
            <v>Repalle</v>
          </cell>
          <cell r="R130">
            <v>25</v>
          </cell>
          <cell r="S130" t="str">
            <v>I.B patnam</v>
          </cell>
          <cell r="T130">
            <v>85</v>
          </cell>
          <cell r="Y130" t="str">
            <v>Repalle</v>
          </cell>
          <cell r="Z130">
            <v>25</v>
          </cell>
          <cell r="AA130">
            <v>0</v>
          </cell>
        </row>
        <row r="131">
          <cell r="A131">
            <v>127</v>
          </cell>
          <cell r="B131" t="str">
            <v>Pudiwada</v>
          </cell>
          <cell r="C131" t="str">
            <v>Kesanivaripalem</v>
          </cell>
          <cell r="D131" t="str">
            <v>Nagaram</v>
          </cell>
          <cell r="E131" t="str">
            <v>Local</v>
          </cell>
          <cell r="F131">
            <v>2</v>
          </cell>
          <cell r="G131" t="str">
            <v>Zoolapalem</v>
          </cell>
          <cell r="H131">
            <v>33</v>
          </cell>
          <cell r="I131" t="str">
            <v>Lam</v>
          </cell>
          <cell r="J131">
            <v>66</v>
          </cell>
          <cell r="K131" t="str">
            <v>Kolluru</v>
          </cell>
          <cell r="L131">
            <v>34</v>
          </cell>
          <cell r="M131" t="str">
            <v>Vejandla</v>
          </cell>
          <cell r="N131">
            <v>44</v>
          </cell>
          <cell r="O131" t="str">
            <v>Vejandla</v>
          </cell>
          <cell r="P131">
            <v>44</v>
          </cell>
          <cell r="Q131" t="str">
            <v>Repalle</v>
          </cell>
          <cell r="R131">
            <v>18</v>
          </cell>
          <cell r="S131" t="str">
            <v>I.B patnam</v>
          </cell>
          <cell r="T131">
            <v>85</v>
          </cell>
          <cell r="Y131" t="str">
            <v>Repalle</v>
          </cell>
          <cell r="Z131">
            <v>18</v>
          </cell>
          <cell r="AA131">
            <v>0</v>
          </cell>
        </row>
        <row r="132">
          <cell r="A132">
            <v>128</v>
          </cell>
          <cell r="B132" t="str">
            <v>Kolaganivaripalem</v>
          </cell>
          <cell r="C132" t="str">
            <v>Kolaganivaripalem</v>
          </cell>
          <cell r="D132" t="str">
            <v>Nagaram</v>
          </cell>
          <cell r="E132" t="str">
            <v>Local</v>
          </cell>
          <cell r="F132">
            <v>2</v>
          </cell>
          <cell r="G132" t="str">
            <v>Zoolapalem</v>
          </cell>
          <cell r="H132">
            <v>24</v>
          </cell>
          <cell r="I132" t="str">
            <v>Lam</v>
          </cell>
          <cell r="J132">
            <v>70</v>
          </cell>
          <cell r="K132" t="str">
            <v>Kolluru</v>
          </cell>
          <cell r="L132">
            <v>26</v>
          </cell>
          <cell r="M132" t="str">
            <v>Vejandla</v>
          </cell>
          <cell r="N132">
            <v>52</v>
          </cell>
          <cell r="O132" t="str">
            <v>Vejandla</v>
          </cell>
          <cell r="P132">
            <v>52</v>
          </cell>
          <cell r="Q132" t="str">
            <v>Repalle</v>
          </cell>
          <cell r="R132">
            <v>13</v>
          </cell>
          <cell r="S132" t="str">
            <v>I.B patnam</v>
          </cell>
          <cell r="T132">
            <v>85</v>
          </cell>
          <cell r="Y132" t="str">
            <v>Repalle</v>
          </cell>
          <cell r="Z132">
            <v>13</v>
          </cell>
          <cell r="AA132">
            <v>0.2</v>
          </cell>
        </row>
        <row r="133">
          <cell r="A133">
            <v>129</v>
          </cell>
          <cell r="B133" t="str">
            <v>Addankivaripalem</v>
          </cell>
          <cell r="C133" t="str">
            <v>Kondaveetivaripalem</v>
          </cell>
          <cell r="D133" t="str">
            <v>Nagaram</v>
          </cell>
          <cell r="E133" t="str">
            <v>Local</v>
          </cell>
          <cell r="F133">
            <v>2</v>
          </cell>
          <cell r="G133" t="str">
            <v>Zoolapalem</v>
          </cell>
          <cell r="H133">
            <v>23</v>
          </cell>
          <cell r="I133" t="str">
            <v>Lam</v>
          </cell>
          <cell r="J133">
            <v>70</v>
          </cell>
          <cell r="K133" t="str">
            <v>Kolluru</v>
          </cell>
          <cell r="L133">
            <v>27</v>
          </cell>
          <cell r="M133" t="str">
            <v>Vejandla</v>
          </cell>
          <cell r="N133">
            <v>54</v>
          </cell>
          <cell r="O133" t="str">
            <v>Vejandla</v>
          </cell>
          <cell r="P133">
            <v>54</v>
          </cell>
          <cell r="Q133" t="str">
            <v>Repalle</v>
          </cell>
          <cell r="R133">
            <v>17</v>
          </cell>
          <cell r="S133" t="str">
            <v>I.B patnam</v>
          </cell>
          <cell r="T133">
            <v>85</v>
          </cell>
          <cell r="Y133" t="str">
            <v>Repalle</v>
          </cell>
          <cell r="Z133">
            <v>17</v>
          </cell>
          <cell r="AA133">
            <v>0.2</v>
          </cell>
        </row>
        <row r="134">
          <cell r="A134">
            <v>130</v>
          </cell>
          <cell r="B134" t="str">
            <v>Edupalli</v>
          </cell>
          <cell r="C134" t="str">
            <v>Kothamalapalli</v>
          </cell>
          <cell r="D134" t="str">
            <v>Nagaram</v>
          </cell>
          <cell r="E134" t="str">
            <v>Local</v>
          </cell>
          <cell r="F134">
            <v>2</v>
          </cell>
          <cell r="G134" t="str">
            <v>Zoolapalem</v>
          </cell>
          <cell r="H134">
            <v>31</v>
          </cell>
          <cell r="I134" t="str">
            <v>Lam</v>
          </cell>
          <cell r="J134">
            <v>71</v>
          </cell>
          <cell r="K134" t="str">
            <v>Kolluru</v>
          </cell>
          <cell r="L134">
            <v>40</v>
          </cell>
          <cell r="M134" t="str">
            <v>Vejandla</v>
          </cell>
          <cell r="N134">
            <v>51</v>
          </cell>
          <cell r="O134" t="str">
            <v>Vejandla</v>
          </cell>
          <cell r="P134">
            <v>51</v>
          </cell>
          <cell r="Q134" t="str">
            <v>Repalle</v>
          </cell>
          <cell r="R134">
            <v>18</v>
          </cell>
          <cell r="S134" t="str">
            <v>I.B patnam</v>
          </cell>
          <cell r="T134">
            <v>85</v>
          </cell>
          <cell r="Y134" t="str">
            <v>Repalle</v>
          </cell>
          <cell r="Z134">
            <v>18</v>
          </cell>
          <cell r="AA134">
            <v>0</v>
          </cell>
        </row>
        <row r="135">
          <cell r="A135">
            <v>131</v>
          </cell>
          <cell r="B135" t="str">
            <v>Siripudi</v>
          </cell>
          <cell r="C135" t="str">
            <v>Kotta Siripudi</v>
          </cell>
          <cell r="D135" t="str">
            <v>Nagaram</v>
          </cell>
          <cell r="E135" t="str">
            <v>Local</v>
          </cell>
          <cell r="F135">
            <v>1</v>
          </cell>
          <cell r="G135" t="str">
            <v>Zoolapalem</v>
          </cell>
          <cell r="H135">
            <v>29</v>
          </cell>
          <cell r="I135" t="str">
            <v>Lam</v>
          </cell>
          <cell r="J135">
            <v>60</v>
          </cell>
          <cell r="K135" t="str">
            <v>Kolluru</v>
          </cell>
          <cell r="L135">
            <v>35</v>
          </cell>
          <cell r="M135" t="str">
            <v>Vejandla</v>
          </cell>
          <cell r="N135">
            <v>44</v>
          </cell>
          <cell r="O135" t="str">
            <v>Vejandla</v>
          </cell>
          <cell r="P135">
            <v>44</v>
          </cell>
          <cell r="Q135" t="str">
            <v>Repalle</v>
          </cell>
          <cell r="R135">
            <v>22</v>
          </cell>
          <cell r="S135" t="str">
            <v>I.B patnam</v>
          </cell>
          <cell r="T135">
            <v>85</v>
          </cell>
          <cell r="Y135" t="str">
            <v>Repalle</v>
          </cell>
          <cell r="Z135">
            <v>22</v>
          </cell>
          <cell r="AA135">
            <v>0</v>
          </cell>
        </row>
        <row r="136">
          <cell r="A136">
            <v>132</v>
          </cell>
          <cell r="B136" t="str">
            <v>Kolaganivaripalem</v>
          </cell>
          <cell r="C136" t="str">
            <v>Kurravaripalem</v>
          </cell>
          <cell r="D136" t="str">
            <v>Nagaram</v>
          </cell>
          <cell r="E136" t="str">
            <v>Local</v>
          </cell>
          <cell r="F136">
            <v>2</v>
          </cell>
          <cell r="G136" t="str">
            <v>Zoolapalem</v>
          </cell>
          <cell r="H136">
            <v>24</v>
          </cell>
          <cell r="I136" t="str">
            <v>Lam</v>
          </cell>
          <cell r="J136">
            <v>70</v>
          </cell>
          <cell r="K136" t="str">
            <v>Kolluru</v>
          </cell>
          <cell r="L136">
            <v>26</v>
          </cell>
          <cell r="M136" t="str">
            <v>Vejandla</v>
          </cell>
          <cell r="N136">
            <v>52</v>
          </cell>
          <cell r="O136" t="str">
            <v>Vejandla</v>
          </cell>
          <cell r="P136">
            <v>52</v>
          </cell>
          <cell r="Q136" t="str">
            <v>Repalle</v>
          </cell>
          <cell r="R136">
            <v>13</v>
          </cell>
          <cell r="S136" t="str">
            <v>I.B patnam</v>
          </cell>
          <cell r="T136">
            <v>85</v>
          </cell>
          <cell r="Y136" t="str">
            <v>Repalle</v>
          </cell>
          <cell r="Z136">
            <v>13</v>
          </cell>
          <cell r="AA136">
            <v>0.2</v>
          </cell>
        </row>
        <row r="137">
          <cell r="A137">
            <v>133</v>
          </cell>
          <cell r="B137" t="str">
            <v>Pedapalli</v>
          </cell>
          <cell r="C137" t="str">
            <v>Lankamalapalli</v>
          </cell>
          <cell r="D137" t="str">
            <v>Nagaram</v>
          </cell>
          <cell r="E137" t="str">
            <v>Local</v>
          </cell>
          <cell r="F137">
            <v>2</v>
          </cell>
          <cell r="G137" t="str">
            <v>Zoolapalem</v>
          </cell>
          <cell r="H137">
            <v>34</v>
          </cell>
          <cell r="I137" t="str">
            <v>Lam</v>
          </cell>
          <cell r="J137">
            <v>77</v>
          </cell>
          <cell r="K137" t="str">
            <v>Kolluru</v>
          </cell>
          <cell r="L137">
            <v>36</v>
          </cell>
          <cell r="M137" t="str">
            <v>Vejandla</v>
          </cell>
          <cell r="N137">
            <v>49</v>
          </cell>
          <cell r="O137" t="str">
            <v>Vejandla</v>
          </cell>
          <cell r="P137">
            <v>49</v>
          </cell>
          <cell r="Q137" t="str">
            <v>Repalle</v>
          </cell>
          <cell r="R137">
            <v>23</v>
          </cell>
          <cell r="S137" t="str">
            <v>I.B patnam</v>
          </cell>
          <cell r="T137">
            <v>85</v>
          </cell>
          <cell r="Y137" t="str">
            <v>Repalle</v>
          </cell>
          <cell r="Z137">
            <v>23</v>
          </cell>
          <cell r="AA137">
            <v>0</v>
          </cell>
        </row>
        <row r="138">
          <cell r="A138">
            <v>134</v>
          </cell>
          <cell r="B138" t="str">
            <v>Kolaganivaripalem</v>
          </cell>
          <cell r="C138" t="str">
            <v>Lukkavaripalem of K V Palem</v>
          </cell>
          <cell r="D138" t="str">
            <v>Nagaram</v>
          </cell>
          <cell r="E138" t="str">
            <v>Local</v>
          </cell>
          <cell r="F138">
            <v>2</v>
          </cell>
          <cell r="G138" t="str">
            <v>Zoolapalem</v>
          </cell>
          <cell r="H138">
            <v>24</v>
          </cell>
          <cell r="I138" t="str">
            <v>Lam</v>
          </cell>
          <cell r="J138">
            <v>70</v>
          </cell>
          <cell r="K138" t="str">
            <v>Kolluru</v>
          </cell>
          <cell r="L138">
            <v>26</v>
          </cell>
          <cell r="M138" t="str">
            <v>Vejandla</v>
          </cell>
          <cell r="N138">
            <v>52</v>
          </cell>
          <cell r="O138" t="str">
            <v>Vejandla</v>
          </cell>
          <cell r="P138">
            <v>52</v>
          </cell>
          <cell r="Q138" t="str">
            <v>Repalle</v>
          </cell>
          <cell r="R138">
            <v>13</v>
          </cell>
          <cell r="S138" t="str">
            <v>I.B patnam</v>
          </cell>
          <cell r="T138">
            <v>85</v>
          </cell>
          <cell r="Y138" t="str">
            <v>Repalle</v>
          </cell>
          <cell r="Z138">
            <v>13</v>
          </cell>
          <cell r="AA138">
            <v>0.2</v>
          </cell>
        </row>
        <row r="139">
          <cell r="A139">
            <v>135</v>
          </cell>
          <cell r="B139" t="str">
            <v>Pedamatlapudi</v>
          </cell>
          <cell r="C139" t="str">
            <v>Lukkavaripalem of P M Pudi</v>
          </cell>
          <cell r="D139" t="str">
            <v>Nagaram</v>
          </cell>
          <cell r="E139" t="str">
            <v>Local</v>
          </cell>
          <cell r="F139">
            <v>2</v>
          </cell>
          <cell r="G139" t="str">
            <v>Zoolapalem</v>
          </cell>
          <cell r="H139">
            <v>35</v>
          </cell>
          <cell r="I139" t="str">
            <v>Lam</v>
          </cell>
          <cell r="J139">
            <v>65</v>
          </cell>
          <cell r="K139" t="str">
            <v>Kolluru</v>
          </cell>
          <cell r="L139">
            <v>38</v>
          </cell>
          <cell r="M139" t="str">
            <v>Vejandla</v>
          </cell>
          <cell r="N139">
            <v>48</v>
          </cell>
          <cell r="O139" t="str">
            <v>Vejandla</v>
          </cell>
          <cell r="P139">
            <v>48</v>
          </cell>
          <cell r="Q139" t="str">
            <v>Repalle</v>
          </cell>
          <cell r="R139">
            <v>20</v>
          </cell>
          <cell r="S139" t="str">
            <v>I.B patnam</v>
          </cell>
          <cell r="T139">
            <v>85</v>
          </cell>
          <cell r="Y139" t="str">
            <v>Repalle</v>
          </cell>
          <cell r="Z139">
            <v>20</v>
          </cell>
          <cell r="AA139">
            <v>0</v>
          </cell>
        </row>
        <row r="140">
          <cell r="A140">
            <v>136</v>
          </cell>
          <cell r="B140" t="str">
            <v>Pudiwada</v>
          </cell>
          <cell r="C140" t="str">
            <v>Madhypalem</v>
          </cell>
          <cell r="D140" t="str">
            <v>Nagaram</v>
          </cell>
          <cell r="E140" t="str">
            <v>Local</v>
          </cell>
          <cell r="F140">
            <v>2</v>
          </cell>
          <cell r="G140" t="str">
            <v>Zoolapalem</v>
          </cell>
          <cell r="H140">
            <v>33</v>
          </cell>
          <cell r="I140" t="str">
            <v>Lam</v>
          </cell>
          <cell r="J140">
            <v>66</v>
          </cell>
          <cell r="K140" t="str">
            <v>Kolluru</v>
          </cell>
          <cell r="L140">
            <v>34</v>
          </cell>
          <cell r="M140" t="str">
            <v>Vejandla</v>
          </cell>
          <cell r="N140">
            <v>44</v>
          </cell>
          <cell r="O140" t="str">
            <v>Vejandla</v>
          </cell>
          <cell r="P140">
            <v>44</v>
          </cell>
          <cell r="Q140" t="str">
            <v>Repalle</v>
          </cell>
          <cell r="R140">
            <v>18</v>
          </cell>
          <cell r="S140" t="str">
            <v>I.B patnam</v>
          </cell>
          <cell r="T140">
            <v>85</v>
          </cell>
          <cell r="Y140" t="str">
            <v>Repalle</v>
          </cell>
          <cell r="Z140">
            <v>18</v>
          </cell>
          <cell r="AA140">
            <v>0</v>
          </cell>
        </row>
        <row r="141">
          <cell r="A141">
            <v>137</v>
          </cell>
          <cell r="B141" t="str">
            <v>Pamidimarru</v>
          </cell>
          <cell r="C141" t="str">
            <v>Madigapali pamidimarru</v>
          </cell>
          <cell r="D141" t="str">
            <v>Nagaram</v>
          </cell>
          <cell r="E141" t="str">
            <v>Local</v>
          </cell>
          <cell r="F141">
            <v>3</v>
          </cell>
          <cell r="G141" t="str">
            <v>Zoolapalem</v>
          </cell>
          <cell r="H141">
            <v>27</v>
          </cell>
          <cell r="I141" t="str">
            <v>Lam</v>
          </cell>
          <cell r="J141">
            <v>74</v>
          </cell>
          <cell r="K141" t="str">
            <v>Kolluru</v>
          </cell>
          <cell r="L141">
            <v>30</v>
          </cell>
          <cell r="M141" t="str">
            <v>Vejandla</v>
          </cell>
          <cell r="N141">
            <v>54</v>
          </cell>
          <cell r="O141" t="str">
            <v>Vejandla</v>
          </cell>
          <cell r="P141">
            <v>54</v>
          </cell>
          <cell r="Q141" t="str">
            <v>Repalle</v>
          </cell>
          <cell r="R141">
            <v>10</v>
          </cell>
          <cell r="S141" t="str">
            <v>I.B patnam</v>
          </cell>
          <cell r="T141">
            <v>85</v>
          </cell>
          <cell r="Y141" t="str">
            <v>Repalle</v>
          </cell>
          <cell r="Z141">
            <v>10</v>
          </cell>
          <cell r="AA141">
            <v>0.2</v>
          </cell>
        </row>
        <row r="142">
          <cell r="A142">
            <v>138</v>
          </cell>
          <cell r="B142" t="str">
            <v>Siripudi</v>
          </cell>
          <cell r="C142" t="str">
            <v>Madigapalli siripudi</v>
          </cell>
          <cell r="D142" t="str">
            <v>Nagaram</v>
          </cell>
          <cell r="E142" t="str">
            <v>Local</v>
          </cell>
          <cell r="F142">
            <v>1</v>
          </cell>
          <cell r="G142" t="str">
            <v>Zoolapalem</v>
          </cell>
          <cell r="H142">
            <v>29</v>
          </cell>
          <cell r="I142" t="str">
            <v>Lam</v>
          </cell>
          <cell r="J142">
            <v>60</v>
          </cell>
          <cell r="K142" t="str">
            <v>Kolluru</v>
          </cell>
          <cell r="L142">
            <v>35</v>
          </cell>
          <cell r="M142" t="str">
            <v>Vejandla</v>
          </cell>
          <cell r="N142">
            <v>44</v>
          </cell>
          <cell r="O142" t="str">
            <v>Vejandla</v>
          </cell>
          <cell r="P142">
            <v>44</v>
          </cell>
          <cell r="Q142" t="str">
            <v>Repalle</v>
          </cell>
          <cell r="R142">
            <v>22</v>
          </cell>
          <cell r="S142" t="str">
            <v>I.B patnam</v>
          </cell>
          <cell r="T142">
            <v>85</v>
          </cell>
          <cell r="Y142" t="str">
            <v>Repalle</v>
          </cell>
          <cell r="Z142">
            <v>22</v>
          </cell>
          <cell r="AA142">
            <v>0</v>
          </cell>
        </row>
        <row r="143">
          <cell r="A143">
            <v>139</v>
          </cell>
          <cell r="B143" t="str">
            <v>Pamidimarru</v>
          </cell>
          <cell r="C143" t="str">
            <v>Malapalli pamidimarru</v>
          </cell>
          <cell r="D143" t="str">
            <v>Nagaram</v>
          </cell>
          <cell r="E143" t="str">
            <v>Local</v>
          </cell>
          <cell r="F143">
            <v>3</v>
          </cell>
          <cell r="G143" t="str">
            <v>Zoolapalem</v>
          </cell>
          <cell r="H143">
            <v>27</v>
          </cell>
          <cell r="I143" t="str">
            <v>Lam</v>
          </cell>
          <cell r="J143">
            <v>74</v>
          </cell>
          <cell r="K143" t="str">
            <v>Kolluru</v>
          </cell>
          <cell r="L143">
            <v>30</v>
          </cell>
          <cell r="M143" t="str">
            <v>Vejandla</v>
          </cell>
          <cell r="N143">
            <v>54</v>
          </cell>
          <cell r="O143" t="str">
            <v>Vejandla</v>
          </cell>
          <cell r="P143">
            <v>54</v>
          </cell>
          <cell r="Q143" t="str">
            <v>Repalle</v>
          </cell>
          <cell r="R143">
            <v>10</v>
          </cell>
          <cell r="S143" t="str">
            <v>I.B patnam</v>
          </cell>
          <cell r="T143">
            <v>85</v>
          </cell>
          <cell r="Y143" t="str">
            <v>Repalle</v>
          </cell>
          <cell r="Z143">
            <v>10</v>
          </cell>
          <cell r="AA143">
            <v>0.2</v>
          </cell>
        </row>
        <row r="144">
          <cell r="A144">
            <v>140</v>
          </cell>
          <cell r="B144" t="str">
            <v>Siripudi</v>
          </cell>
          <cell r="C144" t="str">
            <v>Malapalli Siripudi</v>
          </cell>
          <cell r="D144" t="str">
            <v>Nagaram</v>
          </cell>
          <cell r="E144" t="str">
            <v>Local</v>
          </cell>
          <cell r="F144">
            <v>1</v>
          </cell>
          <cell r="G144" t="str">
            <v>Zoolapalem</v>
          </cell>
          <cell r="H144">
            <v>29</v>
          </cell>
          <cell r="I144" t="str">
            <v>Lam</v>
          </cell>
          <cell r="J144">
            <v>60</v>
          </cell>
          <cell r="K144" t="str">
            <v>Kolluru</v>
          </cell>
          <cell r="L144">
            <v>35</v>
          </cell>
          <cell r="M144" t="str">
            <v>Vejandla</v>
          </cell>
          <cell r="N144">
            <v>44</v>
          </cell>
          <cell r="O144" t="str">
            <v>Vejandla</v>
          </cell>
          <cell r="P144">
            <v>44</v>
          </cell>
          <cell r="Q144" t="str">
            <v>Repalle</v>
          </cell>
          <cell r="R144">
            <v>22</v>
          </cell>
          <cell r="S144" t="str">
            <v>I.B patnam</v>
          </cell>
          <cell r="T144">
            <v>85</v>
          </cell>
          <cell r="Y144" t="str">
            <v>Repalle</v>
          </cell>
          <cell r="Z144">
            <v>22</v>
          </cell>
          <cell r="AA144">
            <v>0</v>
          </cell>
        </row>
        <row r="145">
          <cell r="A145">
            <v>141</v>
          </cell>
          <cell r="B145" t="str">
            <v>Siripudi</v>
          </cell>
          <cell r="C145" t="str">
            <v>Mamillapalli</v>
          </cell>
          <cell r="D145" t="str">
            <v>Nagaram</v>
          </cell>
          <cell r="E145" t="str">
            <v>Local</v>
          </cell>
          <cell r="F145">
            <v>1</v>
          </cell>
          <cell r="G145" t="str">
            <v>Zoolapalem</v>
          </cell>
          <cell r="H145">
            <v>30</v>
          </cell>
          <cell r="I145" t="str">
            <v>Lam</v>
          </cell>
          <cell r="J145">
            <v>59</v>
          </cell>
          <cell r="K145" t="str">
            <v>Kolluru</v>
          </cell>
          <cell r="L145">
            <v>36</v>
          </cell>
          <cell r="M145" t="str">
            <v>Vejandla</v>
          </cell>
          <cell r="N145">
            <v>43</v>
          </cell>
          <cell r="O145" t="str">
            <v>Vejandla</v>
          </cell>
          <cell r="P145">
            <v>43</v>
          </cell>
          <cell r="Q145" t="str">
            <v>Repalle</v>
          </cell>
          <cell r="R145">
            <v>23</v>
          </cell>
          <cell r="S145" t="str">
            <v>I.B patnam</v>
          </cell>
          <cell r="T145">
            <v>85</v>
          </cell>
          <cell r="Y145" t="str">
            <v>Repalle</v>
          </cell>
          <cell r="Z145">
            <v>23</v>
          </cell>
          <cell r="AA145">
            <v>0</v>
          </cell>
        </row>
        <row r="146">
          <cell r="A146">
            <v>142</v>
          </cell>
          <cell r="B146" t="str">
            <v>Chinamatlapudi</v>
          </cell>
          <cell r="C146" t="str">
            <v>Mande malapalli H/O Chinamatlapudi</v>
          </cell>
          <cell r="D146" t="str">
            <v>Nagaram</v>
          </cell>
          <cell r="E146" t="str">
            <v>Local</v>
          </cell>
          <cell r="F146">
            <v>1</v>
          </cell>
          <cell r="G146" t="str">
            <v>Zoolapalem</v>
          </cell>
          <cell r="H146">
            <v>32</v>
          </cell>
          <cell r="I146" t="str">
            <v>Lam</v>
          </cell>
          <cell r="J146">
            <v>67</v>
          </cell>
          <cell r="K146" t="str">
            <v>Kolluru</v>
          </cell>
          <cell r="L146">
            <v>38</v>
          </cell>
          <cell r="M146" t="str">
            <v>Vejandla</v>
          </cell>
          <cell r="N146">
            <v>44</v>
          </cell>
          <cell r="O146" t="str">
            <v>Vejandla</v>
          </cell>
          <cell r="P146">
            <v>44</v>
          </cell>
          <cell r="Q146" t="str">
            <v>Repalle</v>
          </cell>
          <cell r="R146">
            <v>25</v>
          </cell>
          <cell r="S146" t="str">
            <v>I.B patnam</v>
          </cell>
          <cell r="T146">
            <v>85</v>
          </cell>
          <cell r="Y146" t="str">
            <v>Repalle</v>
          </cell>
          <cell r="Z146">
            <v>25</v>
          </cell>
          <cell r="AA146">
            <v>0</v>
          </cell>
        </row>
        <row r="147">
          <cell r="A147">
            <v>143</v>
          </cell>
          <cell r="B147" t="str">
            <v>Bellamvaripalem</v>
          </cell>
          <cell r="C147" t="str">
            <v>Manipuram</v>
          </cell>
          <cell r="D147" t="str">
            <v>Nagaram</v>
          </cell>
          <cell r="E147" t="str">
            <v>Local</v>
          </cell>
          <cell r="F147">
            <v>2</v>
          </cell>
          <cell r="G147" t="str">
            <v>Zoolapalem</v>
          </cell>
          <cell r="H147">
            <v>32</v>
          </cell>
          <cell r="I147" t="str">
            <v>Lam</v>
          </cell>
          <cell r="J147">
            <v>69</v>
          </cell>
          <cell r="K147" t="str">
            <v>Kolluru</v>
          </cell>
          <cell r="L147">
            <v>38</v>
          </cell>
          <cell r="M147" t="str">
            <v>Vejandla</v>
          </cell>
          <cell r="N147">
            <v>48</v>
          </cell>
          <cell r="O147" t="str">
            <v>Vejandla</v>
          </cell>
          <cell r="P147">
            <v>48</v>
          </cell>
          <cell r="Q147" t="str">
            <v>Repalle</v>
          </cell>
          <cell r="R147">
            <v>14</v>
          </cell>
          <cell r="S147" t="str">
            <v>I.B patnam</v>
          </cell>
          <cell r="T147">
            <v>85</v>
          </cell>
          <cell r="Y147" t="str">
            <v>Repalle</v>
          </cell>
          <cell r="Z147">
            <v>14</v>
          </cell>
          <cell r="AA147">
            <v>0.2</v>
          </cell>
        </row>
        <row r="148">
          <cell r="A148">
            <v>144</v>
          </cell>
          <cell r="B148" t="str">
            <v>Nagaram</v>
          </cell>
          <cell r="C148" t="str">
            <v>Mannemvaripalem  of Nagaram</v>
          </cell>
          <cell r="D148" t="str">
            <v>Nagaram</v>
          </cell>
          <cell r="E148" t="str">
            <v>Local</v>
          </cell>
          <cell r="F148">
            <v>2</v>
          </cell>
          <cell r="G148" t="str">
            <v>Zoolapalem</v>
          </cell>
          <cell r="H148">
            <v>32</v>
          </cell>
          <cell r="I148" t="str">
            <v>Lam</v>
          </cell>
          <cell r="J148">
            <v>70</v>
          </cell>
          <cell r="K148" t="str">
            <v>Kolluru</v>
          </cell>
          <cell r="L148">
            <v>36</v>
          </cell>
          <cell r="M148" t="str">
            <v>Vejandla</v>
          </cell>
          <cell r="N148">
            <v>50</v>
          </cell>
          <cell r="O148" t="str">
            <v>Vejandla</v>
          </cell>
          <cell r="P148">
            <v>50</v>
          </cell>
          <cell r="Q148" t="str">
            <v>Repalle</v>
          </cell>
          <cell r="R148">
            <v>17</v>
          </cell>
          <cell r="S148" t="str">
            <v>I.B patnam</v>
          </cell>
          <cell r="T148">
            <v>85</v>
          </cell>
          <cell r="Y148" t="str">
            <v>Repalle</v>
          </cell>
          <cell r="Z148">
            <v>17</v>
          </cell>
          <cell r="AA148">
            <v>0.2</v>
          </cell>
        </row>
        <row r="149">
          <cell r="A149">
            <v>145</v>
          </cell>
          <cell r="B149" t="str">
            <v>Mantripalem</v>
          </cell>
          <cell r="C149" t="str">
            <v>Mantripalem</v>
          </cell>
          <cell r="D149" t="str">
            <v>Nagaram</v>
          </cell>
          <cell r="E149" t="str">
            <v>Local</v>
          </cell>
          <cell r="F149">
            <v>3</v>
          </cell>
          <cell r="G149" t="str">
            <v>Zoolapalem</v>
          </cell>
          <cell r="H149">
            <v>32</v>
          </cell>
          <cell r="I149" t="str">
            <v>Lam</v>
          </cell>
          <cell r="J149">
            <v>77</v>
          </cell>
          <cell r="K149" t="str">
            <v>Kolluru</v>
          </cell>
          <cell r="L149">
            <v>36</v>
          </cell>
          <cell r="M149" t="str">
            <v>Vejandla</v>
          </cell>
          <cell r="N149">
            <v>58</v>
          </cell>
          <cell r="O149" t="str">
            <v>Vejandla</v>
          </cell>
          <cell r="P149">
            <v>58</v>
          </cell>
          <cell r="Q149" t="str">
            <v>Repalle</v>
          </cell>
          <cell r="R149">
            <v>10</v>
          </cell>
          <cell r="S149" t="str">
            <v>I.B patnam</v>
          </cell>
          <cell r="T149">
            <v>85</v>
          </cell>
          <cell r="Y149" t="str">
            <v>Repalle</v>
          </cell>
          <cell r="Z149">
            <v>10</v>
          </cell>
          <cell r="AA149">
            <v>0.2</v>
          </cell>
        </row>
        <row r="150">
          <cell r="A150">
            <v>146</v>
          </cell>
          <cell r="B150" t="str">
            <v>Karakankivaripalem</v>
          </cell>
          <cell r="C150" t="str">
            <v>Manyamvaripalem of Dhulipudi south</v>
          </cell>
          <cell r="D150" t="str">
            <v>Nagaram</v>
          </cell>
          <cell r="E150" t="str">
            <v>Local</v>
          </cell>
          <cell r="F150">
            <v>3</v>
          </cell>
          <cell r="G150" t="str">
            <v>Zoolapalem</v>
          </cell>
          <cell r="H150">
            <v>22</v>
          </cell>
          <cell r="I150" t="str">
            <v>Lam</v>
          </cell>
          <cell r="J150">
            <v>70</v>
          </cell>
          <cell r="K150" t="str">
            <v>Kolluru</v>
          </cell>
          <cell r="L150">
            <v>26</v>
          </cell>
          <cell r="M150" t="str">
            <v>Vejandla</v>
          </cell>
          <cell r="N150">
            <v>51</v>
          </cell>
          <cell r="O150" t="str">
            <v>Vejandla</v>
          </cell>
          <cell r="P150">
            <v>51</v>
          </cell>
          <cell r="Q150" t="str">
            <v>Repalle</v>
          </cell>
          <cell r="R150">
            <v>13</v>
          </cell>
          <cell r="S150" t="str">
            <v>I.B patnam</v>
          </cell>
          <cell r="T150">
            <v>85</v>
          </cell>
          <cell r="Y150" t="str">
            <v>Repalle</v>
          </cell>
          <cell r="Z150">
            <v>13</v>
          </cell>
          <cell r="AA150">
            <v>0.2</v>
          </cell>
        </row>
        <row r="151">
          <cell r="A151">
            <v>147</v>
          </cell>
          <cell r="B151" t="str">
            <v>Edupalli</v>
          </cell>
          <cell r="C151" t="str">
            <v>Meesalavaripalem</v>
          </cell>
          <cell r="D151" t="str">
            <v>Nagaram</v>
          </cell>
          <cell r="E151" t="str">
            <v>Local</v>
          </cell>
          <cell r="F151">
            <v>2</v>
          </cell>
          <cell r="G151" t="str">
            <v>Zoolapalem</v>
          </cell>
          <cell r="H151">
            <v>35</v>
          </cell>
          <cell r="I151" t="str">
            <v>Lam</v>
          </cell>
          <cell r="J151">
            <v>73</v>
          </cell>
          <cell r="K151" t="str">
            <v>Kolluru</v>
          </cell>
          <cell r="L151">
            <v>43</v>
          </cell>
          <cell r="M151" t="str">
            <v>Vejandla</v>
          </cell>
          <cell r="N151">
            <v>53</v>
          </cell>
          <cell r="O151" t="str">
            <v>Vejandla</v>
          </cell>
          <cell r="P151">
            <v>53</v>
          </cell>
          <cell r="Q151" t="str">
            <v>Repalle</v>
          </cell>
          <cell r="R151">
            <v>20</v>
          </cell>
          <cell r="S151" t="str">
            <v>I.B patnam</v>
          </cell>
          <cell r="T151">
            <v>85</v>
          </cell>
          <cell r="Y151" t="str">
            <v>Repalle</v>
          </cell>
          <cell r="Z151">
            <v>20</v>
          </cell>
          <cell r="AA151">
            <v>0</v>
          </cell>
        </row>
        <row r="152">
          <cell r="A152">
            <v>148</v>
          </cell>
          <cell r="B152" t="str">
            <v>Chinamatlapudi</v>
          </cell>
          <cell r="C152" t="str">
            <v>Mohammadalipalem</v>
          </cell>
          <cell r="D152" t="str">
            <v>Nagaram</v>
          </cell>
          <cell r="E152" t="str">
            <v>Local</v>
          </cell>
          <cell r="F152">
            <v>2</v>
          </cell>
          <cell r="G152" t="str">
            <v>Zoolapalem</v>
          </cell>
          <cell r="H152">
            <v>34</v>
          </cell>
          <cell r="I152" t="str">
            <v>Lam</v>
          </cell>
          <cell r="J152">
            <v>69</v>
          </cell>
          <cell r="K152" t="str">
            <v>Kolluru</v>
          </cell>
          <cell r="L152">
            <v>40</v>
          </cell>
          <cell r="M152" t="str">
            <v>Vejandla</v>
          </cell>
          <cell r="N152">
            <v>46</v>
          </cell>
          <cell r="O152" t="str">
            <v>Vejandla</v>
          </cell>
          <cell r="P152">
            <v>46</v>
          </cell>
          <cell r="Q152" t="str">
            <v>Repalle</v>
          </cell>
          <cell r="R152">
            <v>27</v>
          </cell>
          <cell r="S152" t="str">
            <v>I.B patnam</v>
          </cell>
          <cell r="T152">
            <v>85</v>
          </cell>
          <cell r="Y152" t="str">
            <v>Repalle</v>
          </cell>
          <cell r="Z152">
            <v>27</v>
          </cell>
          <cell r="AA152">
            <v>0</v>
          </cell>
        </row>
        <row r="153">
          <cell r="A153">
            <v>149</v>
          </cell>
          <cell r="B153" t="str">
            <v>Chinamatlapudi</v>
          </cell>
          <cell r="C153" t="str">
            <v>Mrutynjayapalem</v>
          </cell>
          <cell r="D153" t="str">
            <v>Nagaram</v>
          </cell>
          <cell r="E153" t="str">
            <v>Local</v>
          </cell>
          <cell r="F153">
            <v>1</v>
          </cell>
          <cell r="G153" t="str">
            <v>Zoolapalem</v>
          </cell>
          <cell r="H153">
            <v>32</v>
          </cell>
          <cell r="I153" t="str">
            <v>Lam</v>
          </cell>
          <cell r="J153">
            <v>67</v>
          </cell>
          <cell r="K153" t="str">
            <v>Kolluru</v>
          </cell>
          <cell r="L153">
            <v>38</v>
          </cell>
          <cell r="M153" t="str">
            <v>Vejandla</v>
          </cell>
          <cell r="N153">
            <v>44</v>
          </cell>
          <cell r="O153" t="str">
            <v>Vejandla</v>
          </cell>
          <cell r="P153">
            <v>44</v>
          </cell>
          <cell r="Q153" t="str">
            <v>Repalle</v>
          </cell>
          <cell r="R153">
            <v>25</v>
          </cell>
          <cell r="S153" t="str">
            <v>I.B patnam</v>
          </cell>
          <cell r="T153">
            <v>85</v>
          </cell>
          <cell r="Y153" t="str">
            <v>Repalle</v>
          </cell>
          <cell r="Z153">
            <v>25</v>
          </cell>
          <cell r="AA153">
            <v>0</v>
          </cell>
        </row>
        <row r="154">
          <cell r="A154">
            <v>150</v>
          </cell>
          <cell r="B154" t="str">
            <v>Karakankivaripalem</v>
          </cell>
          <cell r="C154" t="str">
            <v>Mudirajuvaripalem</v>
          </cell>
          <cell r="D154" t="str">
            <v>Nagaram</v>
          </cell>
          <cell r="E154" t="str">
            <v>Local</v>
          </cell>
          <cell r="F154">
            <v>2</v>
          </cell>
          <cell r="G154" t="str">
            <v>Zoolapalem</v>
          </cell>
          <cell r="H154">
            <v>24</v>
          </cell>
          <cell r="I154" t="str">
            <v>Lam</v>
          </cell>
          <cell r="J154">
            <v>72</v>
          </cell>
          <cell r="K154" t="str">
            <v>Kolluru</v>
          </cell>
          <cell r="L154">
            <v>28</v>
          </cell>
          <cell r="M154" t="str">
            <v>Vejandla</v>
          </cell>
          <cell r="N154">
            <v>53</v>
          </cell>
          <cell r="O154" t="str">
            <v>Vejandla</v>
          </cell>
          <cell r="P154">
            <v>53</v>
          </cell>
          <cell r="Q154" t="str">
            <v>Repalle</v>
          </cell>
          <cell r="R154">
            <v>13</v>
          </cell>
          <cell r="S154" t="str">
            <v>I.B patnam</v>
          </cell>
          <cell r="T154">
            <v>85</v>
          </cell>
          <cell r="Y154" t="str">
            <v>Repalle</v>
          </cell>
          <cell r="Z154">
            <v>13</v>
          </cell>
          <cell r="AA154">
            <v>0.2</v>
          </cell>
        </row>
        <row r="155">
          <cell r="A155">
            <v>151</v>
          </cell>
          <cell r="B155" t="str">
            <v>Karakankivaripalem</v>
          </cell>
          <cell r="C155" t="str">
            <v>Mynenivaripalem Dhulipudi south</v>
          </cell>
          <cell r="D155" t="str">
            <v>Nagaram</v>
          </cell>
          <cell r="E155" t="str">
            <v>Local</v>
          </cell>
          <cell r="F155">
            <v>3</v>
          </cell>
          <cell r="G155" t="str">
            <v>Zoolapalem</v>
          </cell>
          <cell r="H155">
            <v>22</v>
          </cell>
          <cell r="I155" t="str">
            <v>Lam</v>
          </cell>
          <cell r="J155">
            <v>70</v>
          </cell>
          <cell r="K155" t="str">
            <v>Kolluru</v>
          </cell>
          <cell r="L155">
            <v>26</v>
          </cell>
          <cell r="M155" t="str">
            <v>Vejandla</v>
          </cell>
          <cell r="N155">
            <v>51</v>
          </cell>
          <cell r="O155" t="str">
            <v>Vejandla</v>
          </cell>
          <cell r="P155">
            <v>51</v>
          </cell>
          <cell r="Q155" t="str">
            <v>Repalle</v>
          </cell>
          <cell r="R155">
            <v>13</v>
          </cell>
          <cell r="S155" t="str">
            <v>I.B patnam</v>
          </cell>
          <cell r="T155">
            <v>85</v>
          </cell>
          <cell r="Y155" t="str">
            <v>Repalle</v>
          </cell>
          <cell r="Z155">
            <v>13</v>
          </cell>
          <cell r="AA155">
            <v>0.2</v>
          </cell>
        </row>
        <row r="156">
          <cell r="A156">
            <v>152</v>
          </cell>
          <cell r="B156" t="str">
            <v>Mantripalem</v>
          </cell>
          <cell r="C156" t="str">
            <v>Nadendlavaripalem</v>
          </cell>
          <cell r="D156" t="str">
            <v>Nagaram</v>
          </cell>
          <cell r="E156" t="str">
            <v>Local</v>
          </cell>
          <cell r="F156">
            <v>5</v>
          </cell>
          <cell r="G156" t="str">
            <v>Zoolapalem</v>
          </cell>
          <cell r="H156">
            <v>34</v>
          </cell>
          <cell r="I156" t="str">
            <v>Lam</v>
          </cell>
          <cell r="J156">
            <v>79</v>
          </cell>
          <cell r="K156" t="str">
            <v>Kolluru</v>
          </cell>
          <cell r="L156">
            <v>38</v>
          </cell>
          <cell r="M156" t="str">
            <v>Vejandla</v>
          </cell>
          <cell r="N156">
            <v>60</v>
          </cell>
          <cell r="O156" t="str">
            <v>Vejandla</v>
          </cell>
          <cell r="P156">
            <v>60</v>
          </cell>
          <cell r="Q156" t="str">
            <v>Repalle</v>
          </cell>
          <cell r="R156">
            <v>12</v>
          </cell>
          <cell r="S156" t="str">
            <v>I.B patnam</v>
          </cell>
          <cell r="T156">
            <v>85</v>
          </cell>
          <cell r="Y156" t="str">
            <v>Repalle</v>
          </cell>
          <cell r="Z156">
            <v>12</v>
          </cell>
          <cell r="AA156">
            <v>0.2</v>
          </cell>
        </row>
        <row r="157">
          <cell r="A157">
            <v>153</v>
          </cell>
          <cell r="B157" t="str">
            <v>Mantripalem</v>
          </cell>
          <cell r="C157" t="str">
            <v>Nagallavaripalem</v>
          </cell>
          <cell r="D157" t="str">
            <v>Nagaram</v>
          </cell>
          <cell r="E157" t="str">
            <v>Local</v>
          </cell>
          <cell r="F157">
            <v>4</v>
          </cell>
          <cell r="G157" t="str">
            <v>Zoolapalem</v>
          </cell>
          <cell r="H157">
            <v>36</v>
          </cell>
          <cell r="I157" t="str">
            <v>Lam</v>
          </cell>
          <cell r="J157">
            <v>81</v>
          </cell>
          <cell r="K157" t="str">
            <v>Kolluru</v>
          </cell>
          <cell r="L157">
            <v>40</v>
          </cell>
          <cell r="M157" t="str">
            <v>Vejandla</v>
          </cell>
          <cell r="N157">
            <v>62</v>
          </cell>
          <cell r="O157" t="str">
            <v>Vejandla</v>
          </cell>
          <cell r="P157">
            <v>62</v>
          </cell>
          <cell r="Q157" t="str">
            <v>Repalle</v>
          </cell>
          <cell r="R157">
            <v>14</v>
          </cell>
          <cell r="S157" t="str">
            <v>I.B patnam</v>
          </cell>
          <cell r="T157">
            <v>85</v>
          </cell>
          <cell r="Y157" t="str">
            <v>Repalle</v>
          </cell>
          <cell r="Z157">
            <v>14</v>
          </cell>
          <cell r="AA157">
            <v>0.2</v>
          </cell>
        </row>
        <row r="158">
          <cell r="A158">
            <v>154</v>
          </cell>
          <cell r="B158" t="str">
            <v>Nagaram</v>
          </cell>
          <cell r="C158" t="str">
            <v>Nagaram</v>
          </cell>
          <cell r="D158" t="str">
            <v>Nagaram</v>
          </cell>
          <cell r="E158" t="str">
            <v>Local</v>
          </cell>
          <cell r="F158">
            <v>2</v>
          </cell>
          <cell r="G158" t="str">
            <v>Zoolapalem</v>
          </cell>
          <cell r="H158">
            <v>30</v>
          </cell>
          <cell r="I158" t="str">
            <v>Lam</v>
          </cell>
          <cell r="J158">
            <v>68</v>
          </cell>
          <cell r="K158" t="str">
            <v>Kolluru</v>
          </cell>
          <cell r="L158">
            <v>34</v>
          </cell>
          <cell r="M158" t="str">
            <v>Vejandla</v>
          </cell>
          <cell r="N158">
            <v>48</v>
          </cell>
          <cell r="O158" t="str">
            <v>Vejandla</v>
          </cell>
          <cell r="P158">
            <v>48</v>
          </cell>
          <cell r="Q158" t="str">
            <v>Repalle</v>
          </cell>
          <cell r="R158">
            <v>15</v>
          </cell>
          <cell r="S158" t="str">
            <v>I.B patnam</v>
          </cell>
          <cell r="T158">
            <v>85</v>
          </cell>
          <cell r="Y158" t="str">
            <v>Repalle</v>
          </cell>
          <cell r="Z158">
            <v>15</v>
          </cell>
          <cell r="AA158">
            <v>0.2</v>
          </cell>
        </row>
        <row r="159">
          <cell r="A159">
            <v>155</v>
          </cell>
          <cell r="B159" t="str">
            <v>Kolaganivaripalem</v>
          </cell>
          <cell r="C159" t="str">
            <v>Nagisettivaripalem</v>
          </cell>
          <cell r="D159" t="str">
            <v>Nagaram</v>
          </cell>
          <cell r="E159" t="str">
            <v>Local</v>
          </cell>
          <cell r="F159">
            <v>2</v>
          </cell>
          <cell r="G159" t="str">
            <v>Zoolapalem</v>
          </cell>
          <cell r="H159">
            <v>23</v>
          </cell>
          <cell r="I159" t="str">
            <v>Lam</v>
          </cell>
          <cell r="J159">
            <v>69</v>
          </cell>
          <cell r="K159" t="str">
            <v>Kolluru</v>
          </cell>
          <cell r="L159">
            <v>25</v>
          </cell>
          <cell r="M159" t="str">
            <v>Vejandla</v>
          </cell>
          <cell r="N159">
            <v>53</v>
          </cell>
          <cell r="O159" t="str">
            <v>Vejandla</v>
          </cell>
          <cell r="P159">
            <v>53</v>
          </cell>
          <cell r="Q159" t="str">
            <v>Repalle</v>
          </cell>
          <cell r="R159">
            <v>14</v>
          </cell>
          <cell r="S159" t="str">
            <v>I.B patnam</v>
          </cell>
          <cell r="T159">
            <v>85</v>
          </cell>
          <cell r="Y159" t="str">
            <v>Repalle</v>
          </cell>
          <cell r="Z159">
            <v>14</v>
          </cell>
          <cell r="AA159">
            <v>0.2</v>
          </cell>
        </row>
        <row r="160">
          <cell r="A160">
            <v>156</v>
          </cell>
          <cell r="B160" t="str">
            <v>Addankivaripalem</v>
          </cell>
          <cell r="C160" t="str">
            <v>PadamatiBandelavaripalem</v>
          </cell>
          <cell r="D160" t="str">
            <v>Nagaram</v>
          </cell>
          <cell r="E160" t="str">
            <v>Local</v>
          </cell>
          <cell r="F160">
            <v>2</v>
          </cell>
          <cell r="G160" t="str">
            <v>Zoolapalem</v>
          </cell>
          <cell r="H160">
            <v>26</v>
          </cell>
          <cell r="I160" t="str">
            <v>Lam</v>
          </cell>
          <cell r="J160">
            <v>64</v>
          </cell>
          <cell r="K160" t="str">
            <v>Kolluru</v>
          </cell>
          <cell r="L160">
            <v>30</v>
          </cell>
          <cell r="M160" t="str">
            <v>Vejandla</v>
          </cell>
          <cell r="N160">
            <v>44</v>
          </cell>
          <cell r="O160" t="str">
            <v>Vejandla</v>
          </cell>
          <cell r="P160">
            <v>44</v>
          </cell>
          <cell r="Q160" t="str">
            <v>Repalle</v>
          </cell>
          <cell r="R160">
            <v>19</v>
          </cell>
          <cell r="S160" t="str">
            <v>I.B patnam</v>
          </cell>
          <cell r="T160">
            <v>85</v>
          </cell>
          <cell r="Y160" t="str">
            <v>Repalle</v>
          </cell>
          <cell r="Z160">
            <v>19</v>
          </cell>
          <cell r="AA160">
            <v>0</v>
          </cell>
        </row>
        <row r="161">
          <cell r="A161">
            <v>157</v>
          </cell>
          <cell r="B161" t="str">
            <v>Pudiwada</v>
          </cell>
          <cell r="C161" t="str">
            <v>Padamatipalem</v>
          </cell>
          <cell r="D161" t="str">
            <v>Nagaram</v>
          </cell>
          <cell r="E161" t="str">
            <v>Local</v>
          </cell>
          <cell r="F161">
            <v>2</v>
          </cell>
          <cell r="G161" t="str">
            <v>Zoolapalem</v>
          </cell>
          <cell r="H161">
            <v>33</v>
          </cell>
          <cell r="I161" t="str">
            <v>Lam</v>
          </cell>
          <cell r="J161">
            <v>66</v>
          </cell>
          <cell r="K161" t="str">
            <v>Kolluru</v>
          </cell>
          <cell r="L161">
            <v>34</v>
          </cell>
          <cell r="M161" t="str">
            <v>Vejandla</v>
          </cell>
          <cell r="N161">
            <v>44</v>
          </cell>
          <cell r="O161" t="str">
            <v>Vejandla</v>
          </cell>
          <cell r="P161">
            <v>44</v>
          </cell>
          <cell r="Q161" t="str">
            <v>Repalle</v>
          </cell>
          <cell r="R161">
            <v>18</v>
          </cell>
          <cell r="S161" t="str">
            <v>I.B patnam</v>
          </cell>
          <cell r="T161">
            <v>85</v>
          </cell>
          <cell r="Y161" t="str">
            <v>Repalle</v>
          </cell>
          <cell r="Z161">
            <v>18</v>
          </cell>
          <cell r="AA161">
            <v>0</v>
          </cell>
        </row>
        <row r="162">
          <cell r="A162">
            <v>158</v>
          </cell>
          <cell r="B162" t="str">
            <v>Pudiwada</v>
          </cell>
          <cell r="C162" t="str">
            <v>Padyalavaripalem</v>
          </cell>
          <cell r="D162" t="str">
            <v>Nagaram</v>
          </cell>
          <cell r="E162" t="str">
            <v>Local</v>
          </cell>
          <cell r="F162">
            <v>2</v>
          </cell>
          <cell r="G162" t="str">
            <v>Zoolapalem</v>
          </cell>
          <cell r="H162">
            <v>33</v>
          </cell>
          <cell r="I162" t="str">
            <v>Lam</v>
          </cell>
          <cell r="J162">
            <v>66</v>
          </cell>
          <cell r="K162" t="str">
            <v>Kolluru</v>
          </cell>
          <cell r="L162">
            <v>34</v>
          </cell>
          <cell r="M162" t="str">
            <v>Vejandla</v>
          </cell>
          <cell r="N162">
            <v>44</v>
          </cell>
          <cell r="O162" t="str">
            <v>Vejandla</v>
          </cell>
          <cell r="P162">
            <v>44</v>
          </cell>
          <cell r="Q162" t="str">
            <v>Repalle</v>
          </cell>
          <cell r="R162">
            <v>18</v>
          </cell>
          <cell r="S162" t="str">
            <v>I.B patnam</v>
          </cell>
          <cell r="T162">
            <v>85</v>
          </cell>
          <cell r="Y162" t="str">
            <v>Repalle</v>
          </cell>
          <cell r="Z162">
            <v>18</v>
          </cell>
          <cell r="AA162">
            <v>0</v>
          </cell>
        </row>
        <row r="163">
          <cell r="A163">
            <v>159</v>
          </cell>
          <cell r="B163" t="str">
            <v>Pamidimarru</v>
          </cell>
          <cell r="C163" t="str">
            <v>Pamidimarru</v>
          </cell>
          <cell r="D163" t="str">
            <v>Nagaram</v>
          </cell>
          <cell r="E163" t="str">
            <v>Local</v>
          </cell>
          <cell r="F163">
            <v>3</v>
          </cell>
          <cell r="G163" t="str">
            <v>Zoolapalem</v>
          </cell>
          <cell r="H163">
            <v>27</v>
          </cell>
          <cell r="I163" t="str">
            <v>Lam</v>
          </cell>
          <cell r="J163">
            <v>74</v>
          </cell>
          <cell r="K163" t="str">
            <v>Kolluru</v>
          </cell>
          <cell r="L163">
            <v>30</v>
          </cell>
          <cell r="M163" t="str">
            <v>Vejandla</v>
          </cell>
          <cell r="N163">
            <v>54</v>
          </cell>
          <cell r="O163" t="str">
            <v>Vejandla</v>
          </cell>
          <cell r="P163">
            <v>54</v>
          </cell>
          <cell r="Q163" t="str">
            <v>Repalle</v>
          </cell>
          <cell r="R163">
            <v>10</v>
          </cell>
          <cell r="S163" t="str">
            <v>I.B patnam</v>
          </cell>
          <cell r="T163">
            <v>85</v>
          </cell>
          <cell r="Y163" t="str">
            <v>Repalle</v>
          </cell>
          <cell r="Z163">
            <v>10</v>
          </cell>
          <cell r="AA163">
            <v>0.2</v>
          </cell>
        </row>
        <row r="164">
          <cell r="A164">
            <v>160</v>
          </cell>
          <cell r="B164" t="str">
            <v>Siripudi</v>
          </cell>
          <cell r="C164" t="str">
            <v>Parisavaripalem</v>
          </cell>
          <cell r="D164" t="str">
            <v>Nagaram</v>
          </cell>
          <cell r="E164" t="str">
            <v>Local</v>
          </cell>
          <cell r="F164">
            <v>1</v>
          </cell>
          <cell r="G164" t="str">
            <v>Zoolapalem</v>
          </cell>
          <cell r="H164">
            <v>30</v>
          </cell>
          <cell r="I164" t="str">
            <v>Lam</v>
          </cell>
          <cell r="J164">
            <v>59</v>
          </cell>
          <cell r="K164" t="str">
            <v>Kolluru</v>
          </cell>
          <cell r="L164">
            <v>36</v>
          </cell>
          <cell r="M164" t="str">
            <v>Vejandla</v>
          </cell>
          <cell r="N164">
            <v>43</v>
          </cell>
          <cell r="O164" t="str">
            <v>Vejandla</v>
          </cell>
          <cell r="P164">
            <v>43</v>
          </cell>
          <cell r="Q164" t="str">
            <v>Repalle</v>
          </cell>
          <cell r="R164">
            <v>23</v>
          </cell>
          <cell r="S164" t="str">
            <v>I.B patnam</v>
          </cell>
          <cell r="T164">
            <v>85</v>
          </cell>
          <cell r="Y164" t="str">
            <v>Repalle</v>
          </cell>
          <cell r="Z164">
            <v>23</v>
          </cell>
          <cell r="AA164">
            <v>0</v>
          </cell>
        </row>
        <row r="165">
          <cell r="A165">
            <v>161</v>
          </cell>
          <cell r="B165" t="str">
            <v>Siripudi</v>
          </cell>
          <cell r="C165" t="str">
            <v>Paturu H/O Sirpudi</v>
          </cell>
          <cell r="D165" t="str">
            <v>Nagaram</v>
          </cell>
          <cell r="E165" t="str">
            <v>Local</v>
          </cell>
          <cell r="F165">
            <v>1</v>
          </cell>
          <cell r="G165" t="str">
            <v>Zoolapalem</v>
          </cell>
          <cell r="H165">
            <v>29</v>
          </cell>
          <cell r="I165" t="str">
            <v>Lam</v>
          </cell>
          <cell r="J165">
            <v>60</v>
          </cell>
          <cell r="K165" t="str">
            <v>Kolluru</v>
          </cell>
          <cell r="L165">
            <v>35</v>
          </cell>
          <cell r="M165" t="str">
            <v>Vejandla</v>
          </cell>
          <cell r="N165">
            <v>44</v>
          </cell>
          <cell r="O165" t="str">
            <v>Vejandla</v>
          </cell>
          <cell r="P165">
            <v>44</v>
          </cell>
          <cell r="Q165" t="str">
            <v>Repalle</v>
          </cell>
          <cell r="R165">
            <v>22</v>
          </cell>
          <cell r="S165" t="str">
            <v>I.B patnam</v>
          </cell>
          <cell r="T165">
            <v>85</v>
          </cell>
          <cell r="Y165" t="str">
            <v>Repalle</v>
          </cell>
          <cell r="Z165">
            <v>22</v>
          </cell>
          <cell r="AA165">
            <v>0</v>
          </cell>
        </row>
        <row r="166">
          <cell r="A166">
            <v>162</v>
          </cell>
          <cell r="B166" t="str">
            <v>Pedamatlapudi</v>
          </cell>
          <cell r="C166" t="str">
            <v>Pedamatlapudi</v>
          </cell>
          <cell r="D166" t="str">
            <v>Nagaram</v>
          </cell>
          <cell r="E166" t="str">
            <v>Local</v>
          </cell>
          <cell r="F166">
            <v>1</v>
          </cell>
          <cell r="G166" t="str">
            <v>Zoolapalem</v>
          </cell>
          <cell r="H166">
            <v>32</v>
          </cell>
          <cell r="I166" t="str">
            <v>Lam</v>
          </cell>
          <cell r="J166">
            <v>67</v>
          </cell>
          <cell r="K166" t="str">
            <v>Kolluru</v>
          </cell>
          <cell r="L166">
            <v>38</v>
          </cell>
          <cell r="M166" t="str">
            <v>Vejandla</v>
          </cell>
          <cell r="N166">
            <v>44</v>
          </cell>
          <cell r="O166" t="str">
            <v>Vejandla</v>
          </cell>
          <cell r="P166">
            <v>44</v>
          </cell>
          <cell r="Q166" t="str">
            <v>Repalle</v>
          </cell>
          <cell r="R166">
            <v>25</v>
          </cell>
          <cell r="S166" t="str">
            <v>I.B patnam</v>
          </cell>
          <cell r="T166">
            <v>85</v>
          </cell>
          <cell r="Y166" t="str">
            <v>Repalle</v>
          </cell>
          <cell r="Z166">
            <v>25</v>
          </cell>
          <cell r="AA166">
            <v>0</v>
          </cell>
        </row>
        <row r="167">
          <cell r="A167">
            <v>163</v>
          </cell>
          <cell r="B167" t="str">
            <v>Pedapalli</v>
          </cell>
          <cell r="C167" t="str">
            <v>Pedapalli</v>
          </cell>
          <cell r="D167" t="str">
            <v>Nagaram</v>
          </cell>
          <cell r="E167" t="str">
            <v>Local</v>
          </cell>
          <cell r="F167">
            <v>2</v>
          </cell>
          <cell r="G167" t="str">
            <v>Zoolapalem</v>
          </cell>
          <cell r="H167">
            <v>37</v>
          </cell>
          <cell r="I167" t="str">
            <v>Lam</v>
          </cell>
          <cell r="J167">
            <v>60</v>
          </cell>
          <cell r="K167" t="str">
            <v>Kolluru</v>
          </cell>
          <cell r="L167">
            <v>42</v>
          </cell>
          <cell r="M167" t="str">
            <v>Vejandla</v>
          </cell>
          <cell r="N167">
            <v>49</v>
          </cell>
          <cell r="O167" t="str">
            <v>Vejandla</v>
          </cell>
          <cell r="P167">
            <v>49</v>
          </cell>
          <cell r="Q167" t="str">
            <v>Repalle</v>
          </cell>
          <cell r="R167">
            <v>29</v>
          </cell>
          <cell r="S167" t="str">
            <v>I.B patnam</v>
          </cell>
          <cell r="T167">
            <v>85</v>
          </cell>
          <cell r="Y167" t="str">
            <v>Repalle</v>
          </cell>
          <cell r="Z167">
            <v>29</v>
          </cell>
          <cell r="AA167">
            <v>0</v>
          </cell>
        </row>
        <row r="168">
          <cell r="A168">
            <v>164</v>
          </cell>
          <cell r="B168" t="str">
            <v>Peddavaram</v>
          </cell>
          <cell r="C168" t="str">
            <v>Peddavaram</v>
          </cell>
          <cell r="D168" t="str">
            <v>Nagaram</v>
          </cell>
          <cell r="E168" t="str">
            <v>Local</v>
          </cell>
          <cell r="F168">
            <v>3</v>
          </cell>
          <cell r="G168" t="str">
            <v>Zoolapalem</v>
          </cell>
          <cell r="H168">
            <v>18</v>
          </cell>
          <cell r="I168" t="str">
            <v>Lam</v>
          </cell>
          <cell r="J168">
            <v>66</v>
          </cell>
          <cell r="K168" t="str">
            <v>Kolluru</v>
          </cell>
          <cell r="L168">
            <v>22</v>
          </cell>
          <cell r="M168" t="str">
            <v>Vejandla</v>
          </cell>
          <cell r="N168">
            <v>47</v>
          </cell>
          <cell r="O168" t="str">
            <v>Vejandla</v>
          </cell>
          <cell r="P168">
            <v>47</v>
          </cell>
          <cell r="Q168" t="str">
            <v>Repalle</v>
          </cell>
          <cell r="R168">
            <v>18</v>
          </cell>
          <cell r="S168" t="str">
            <v>I.B patnam</v>
          </cell>
          <cell r="T168">
            <v>85</v>
          </cell>
          <cell r="Y168" t="str">
            <v>Repalle</v>
          </cell>
          <cell r="Z168">
            <v>18</v>
          </cell>
          <cell r="AA168">
            <v>0</v>
          </cell>
        </row>
        <row r="169">
          <cell r="A169">
            <v>165</v>
          </cell>
          <cell r="B169" t="str">
            <v>Karakankivaripalem</v>
          </cell>
          <cell r="C169" t="str">
            <v>Peetavaripalem</v>
          </cell>
          <cell r="D169" t="str">
            <v>Nagaram</v>
          </cell>
          <cell r="E169" t="str">
            <v>Local</v>
          </cell>
          <cell r="F169">
            <v>2</v>
          </cell>
          <cell r="G169" t="str">
            <v>Zoolapalem</v>
          </cell>
          <cell r="H169">
            <v>24</v>
          </cell>
          <cell r="I169" t="str">
            <v>Lam</v>
          </cell>
          <cell r="J169">
            <v>72</v>
          </cell>
          <cell r="K169" t="str">
            <v>Kolluru</v>
          </cell>
          <cell r="L169">
            <v>28</v>
          </cell>
          <cell r="M169" t="str">
            <v>Vejandla</v>
          </cell>
          <cell r="N169">
            <v>53</v>
          </cell>
          <cell r="O169" t="str">
            <v>Vejandla</v>
          </cell>
          <cell r="P169">
            <v>53</v>
          </cell>
          <cell r="Q169" t="str">
            <v>Repalle</v>
          </cell>
          <cell r="R169">
            <v>13</v>
          </cell>
          <cell r="S169" t="str">
            <v>I.B patnam</v>
          </cell>
          <cell r="T169">
            <v>85</v>
          </cell>
          <cell r="Y169" t="str">
            <v>Repalle</v>
          </cell>
          <cell r="Z169">
            <v>13</v>
          </cell>
          <cell r="AA169">
            <v>0.2</v>
          </cell>
        </row>
        <row r="170">
          <cell r="A170">
            <v>166</v>
          </cell>
          <cell r="B170" t="str">
            <v>Pudiwada</v>
          </cell>
          <cell r="C170" t="str">
            <v>Pudiwada</v>
          </cell>
          <cell r="D170" t="str">
            <v>Nagaram</v>
          </cell>
          <cell r="E170" t="str">
            <v>Local</v>
          </cell>
          <cell r="F170">
            <v>2</v>
          </cell>
          <cell r="G170" t="str">
            <v>Zoolapalem</v>
          </cell>
          <cell r="H170">
            <v>33</v>
          </cell>
          <cell r="I170" t="str">
            <v>Lam</v>
          </cell>
          <cell r="J170">
            <v>66</v>
          </cell>
          <cell r="K170" t="str">
            <v>Kolluru</v>
          </cell>
          <cell r="L170">
            <v>34</v>
          </cell>
          <cell r="M170" t="str">
            <v>Vejandla</v>
          </cell>
          <cell r="N170">
            <v>44</v>
          </cell>
          <cell r="O170" t="str">
            <v>Vejandla</v>
          </cell>
          <cell r="P170">
            <v>44</v>
          </cell>
          <cell r="Q170" t="str">
            <v>Repalle</v>
          </cell>
          <cell r="R170">
            <v>18</v>
          </cell>
          <cell r="S170" t="str">
            <v>I.B patnam</v>
          </cell>
          <cell r="T170">
            <v>85</v>
          </cell>
          <cell r="Y170" t="str">
            <v>Repalle</v>
          </cell>
          <cell r="Z170">
            <v>18</v>
          </cell>
          <cell r="AA170">
            <v>0</v>
          </cell>
        </row>
        <row r="171">
          <cell r="A171">
            <v>167</v>
          </cell>
          <cell r="B171" t="str">
            <v>Chinamatlapudi</v>
          </cell>
          <cell r="C171" t="str">
            <v>Redlapalem</v>
          </cell>
          <cell r="D171" t="str">
            <v>Nagaram</v>
          </cell>
          <cell r="E171" t="str">
            <v>Local</v>
          </cell>
          <cell r="F171">
            <v>1</v>
          </cell>
          <cell r="G171" t="str">
            <v>Zoolapalem</v>
          </cell>
          <cell r="H171">
            <v>32</v>
          </cell>
          <cell r="I171" t="str">
            <v>Lam</v>
          </cell>
          <cell r="J171">
            <v>67</v>
          </cell>
          <cell r="K171" t="str">
            <v>Kolluru</v>
          </cell>
          <cell r="L171">
            <v>38</v>
          </cell>
          <cell r="M171" t="str">
            <v>Vejandla</v>
          </cell>
          <cell r="N171">
            <v>44</v>
          </cell>
          <cell r="O171" t="str">
            <v>Vejandla</v>
          </cell>
          <cell r="P171">
            <v>44</v>
          </cell>
          <cell r="Q171" t="str">
            <v>Repalle</v>
          </cell>
          <cell r="R171">
            <v>25</v>
          </cell>
          <cell r="S171" t="str">
            <v>I.B patnam</v>
          </cell>
          <cell r="T171">
            <v>85</v>
          </cell>
          <cell r="Y171" t="str">
            <v>Repalle</v>
          </cell>
          <cell r="Z171">
            <v>25</v>
          </cell>
          <cell r="AA171">
            <v>0</v>
          </cell>
        </row>
        <row r="172">
          <cell r="A172">
            <v>168</v>
          </cell>
          <cell r="B172" t="str">
            <v>Sajjavaripalem</v>
          </cell>
          <cell r="C172" t="str">
            <v>Sajjavaripalem</v>
          </cell>
          <cell r="D172" t="str">
            <v>Nagaram</v>
          </cell>
          <cell r="E172" t="str">
            <v>Local</v>
          </cell>
          <cell r="F172">
            <v>2</v>
          </cell>
          <cell r="G172" t="str">
            <v>Zoolapalem</v>
          </cell>
          <cell r="H172">
            <v>29</v>
          </cell>
          <cell r="I172" t="str">
            <v>Lam</v>
          </cell>
          <cell r="J172">
            <v>74</v>
          </cell>
          <cell r="K172" t="str">
            <v>Kolluru</v>
          </cell>
          <cell r="L172">
            <v>33</v>
          </cell>
          <cell r="M172" t="str">
            <v>Vejandla</v>
          </cell>
          <cell r="N172">
            <v>55</v>
          </cell>
          <cell r="O172" t="str">
            <v>Vejandla</v>
          </cell>
          <cell r="P172">
            <v>55</v>
          </cell>
          <cell r="Q172" t="str">
            <v>Repalle</v>
          </cell>
          <cell r="R172">
            <v>7</v>
          </cell>
          <cell r="S172" t="str">
            <v>I.B patnam</v>
          </cell>
          <cell r="T172">
            <v>85</v>
          </cell>
          <cell r="Y172" t="str">
            <v>Repalle</v>
          </cell>
          <cell r="Z172">
            <v>7</v>
          </cell>
          <cell r="AA172">
            <v>0.2</v>
          </cell>
        </row>
        <row r="173">
          <cell r="A173">
            <v>169</v>
          </cell>
          <cell r="B173" t="str">
            <v>Chinamatlapudi</v>
          </cell>
          <cell r="C173" t="str">
            <v>Sampatipalem</v>
          </cell>
          <cell r="D173" t="str">
            <v>Nagaram</v>
          </cell>
          <cell r="E173" t="str">
            <v>Local</v>
          </cell>
          <cell r="F173">
            <v>1</v>
          </cell>
          <cell r="G173" t="str">
            <v>Zoolapalem</v>
          </cell>
          <cell r="H173">
            <v>32</v>
          </cell>
          <cell r="I173" t="str">
            <v>Lam</v>
          </cell>
          <cell r="J173">
            <v>67</v>
          </cell>
          <cell r="K173" t="str">
            <v>Kolluru</v>
          </cell>
          <cell r="L173">
            <v>38</v>
          </cell>
          <cell r="M173" t="str">
            <v>Vejandla</v>
          </cell>
          <cell r="N173">
            <v>44</v>
          </cell>
          <cell r="O173" t="str">
            <v>Vejandla</v>
          </cell>
          <cell r="P173">
            <v>44</v>
          </cell>
          <cell r="Q173" t="str">
            <v>Repalle</v>
          </cell>
          <cell r="R173">
            <v>25</v>
          </cell>
          <cell r="S173" t="str">
            <v>I.B patnam</v>
          </cell>
          <cell r="T173">
            <v>85</v>
          </cell>
          <cell r="Y173" t="str">
            <v>Repalle</v>
          </cell>
          <cell r="Z173">
            <v>25</v>
          </cell>
          <cell r="AA173">
            <v>0</v>
          </cell>
        </row>
        <row r="174">
          <cell r="A174">
            <v>170</v>
          </cell>
          <cell r="B174" t="str">
            <v>Bellamvaripalem</v>
          </cell>
          <cell r="C174" t="str">
            <v>Satyaharischandrapuram</v>
          </cell>
          <cell r="D174" t="str">
            <v>Nagaram</v>
          </cell>
          <cell r="E174" t="str">
            <v>Local</v>
          </cell>
          <cell r="F174">
            <v>2</v>
          </cell>
          <cell r="G174" t="str">
            <v>Zoolapalem</v>
          </cell>
          <cell r="H174">
            <v>30</v>
          </cell>
          <cell r="I174" t="str">
            <v>Lam</v>
          </cell>
          <cell r="J174">
            <v>71</v>
          </cell>
          <cell r="K174" t="str">
            <v>Kolluru</v>
          </cell>
          <cell r="L174">
            <v>36</v>
          </cell>
          <cell r="M174" t="str">
            <v>Vejandla</v>
          </cell>
          <cell r="N174">
            <v>50</v>
          </cell>
          <cell r="O174" t="str">
            <v>Vejandla</v>
          </cell>
          <cell r="P174">
            <v>50</v>
          </cell>
          <cell r="Q174" t="str">
            <v>Repalle</v>
          </cell>
          <cell r="R174">
            <v>12</v>
          </cell>
          <cell r="S174" t="str">
            <v>I.B patnam</v>
          </cell>
          <cell r="T174">
            <v>85</v>
          </cell>
          <cell r="Y174" t="str">
            <v>Repalle</v>
          </cell>
          <cell r="Z174">
            <v>12</v>
          </cell>
          <cell r="AA174">
            <v>0</v>
          </cell>
        </row>
        <row r="175">
          <cell r="A175">
            <v>171</v>
          </cell>
          <cell r="B175" t="str">
            <v>Pedapalli</v>
          </cell>
          <cell r="C175" t="str">
            <v>Satyanarayanapuram</v>
          </cell>
          <cell r="D175" t="str">
            <v>Nagaram</v>
          </cell>
          <cell r="E175" t="str">
            <v>Local</v>
          </cell>
          <cell r="F175">
            <v>2</v>
          </cell>
          <cell r="G175" t="str">
            <v>Zoolapalem</v>
          </cell>
          <cell r="H175">
            <v>37</v>
          </cell>
          <cell r="I175" t="str">
            <v>Lam</v>
          </cell>
          <cell r="J175">
            <v>60</v>
          </cell>
          <cell r="K175" t="str">
            <v>Kolluru</v>
          </cell>
          <cell r="L175">
            <v>42</v>
          </cell>
          <cell r="M175" t="str">
            <v>Vejandla</v>
          </cell>
          <cell r="N175">
            <v>49</v>
          </cell>
          <cell r="O175" t="str">
            <v>Vejandla</v>
          </cell>
          <cell r="P175">
            <v>49</v>
          </cell>
          <cell r="Q175" t="str">
            <v>Repalle</v>
          </cell>
          <cell r="R175">
            <v>29</v>
          </cell>
          <cell r="S175" t="str">
            <v>I.B patnam</v>
          </cell>
          <cell r="T175">
            <v>85</v>
          </cell>
          <cell r="Y175" t="str">
            <v>Repalle</v>
          </cell>
          <cell r="Z175">
            <v>29</v>
          </cell>
          <cell r="AA175">
            <v>0</v>
          </cell>
        </row>
        <row r="176">
          <cell r="A176">
            <v>172</v>
          </cell>
          <cell r="B176" t="str">
            <v>Siripudi</v>
          </cell>
          <cell r="C176" t="str">
            <v>Siripudi</v>
          </cell>
          <cell r="D176" t="str">
            <v>Nagaram</v>
          </cell>
          <cell r="E176" t="str">
            <v>Local</v>
          </cell>
          <cell r="F176">
            <v>1</v>
          </cell>
          <cell r="G176" t="str">
            <v>Zoolapalem</v>
          </cell>
          <cell r="H176">
            <v>29</v>
          </cell>
          <cell r="I176" t="str">
            <v>Lam</v>
          </cell>
          <cell r="J176">
            <v>60</v>
          </cell>
          <cell r="K176" t="str">
            <v>Kolluru</v>
          </cell>
          <cell r="L176">
            <v>35</v>
          </cell>
          <cell r="M176" t="str">
            <v>Vejandla</v>
          </cell>
          <cell r="N176">
            <v>44</v>
          </cell>
          <cell r="O176" t="str">
            <v>Vejandla</v>
          </cell>
          <cell r="P176">
            <v>44</v>
          </cell>
          <cell r="Q176" t="str">
            <v>Repalle</v>
          </cell>
          <cell r="R176">
            <v>22</v>
          </cell>
          <cell r="S176" t="str">
            <v>I.B patnam</v>
          </cell>
          <cell r="T176">
            <v>85</v>
          </cell>
          <cell r="Y176" t="str">
            <v>Repalle</v>
          </cell>
          <cell r="Z176">
            <v>22</v>
          </cell>
          <cell r="AA176">
            <v>0</v>
          </cell>
        </row>
        <row r="177">
          <cell r="A177">
            <v>173</v>
          </cell>
          <cell r="B177" t="str">
            <v>Kattava</v>
          </cell>
          <cell r="C177" t="str">
            <v>Sreerampuram</v>
          </cell>
          <cell r="D177" t="str">
            <v>Nagaram</v>
          </cell>
          <cell r="E177" t="str">
            <v>Local</v>
          </cell>
          <cell r="F177">
            <v>2</v>
          </cell>
          <cell r="G177" t="str">
            <v>Zoolapalem</v>
          </cell>
          <cell r="H177">
            <v>37</v>
          </cell>
          <cell r="I177" t="str">
            <v>Lam</v>
          </cell>
          <cell r="J177">
            <v>80</v>
          </cell>
          <cell r="K177" t="str">
            <v>Kolluru</v>
          </cell>
          <cell r="L177">
            <v>39</v>
          </cell>
          <cell r="M177" t="str">
            <v>Vejandla</v>
          </cell>
          <cell r="N177">
            <v>61</v>
          </cell>
          <cell r="O177" t="str">
            <v>Vejandla</v>
          </cell>
          <cell r="P177">
            <v>61</v>
          </cell>
          <cell r="Q177" t="str">
            <v>Repalle</v>
          </cell>
          <cell r="R177">
            <v>13</v>
          </cell>
          <cell r="S177" t="str">
            <v>I.B patnam</v>
          </cell>
          <cell r="T177">
            <v>85</v>
          </cell>
          <cell r="Y177" t="str">
            <v>Repalle</v>
          </cell>
          <cell r="Z177">
            <v>13</v>
          </cell>
          <cell r="AA177">
            <v>0.2</v>
          </cell>
        </row>
        <row r="178">
          <cell r="A178">
            <v>174</v>
          </cell>
          <cell r="B178" t="str">
            <v>Pedapalli</v>
          </cell>
          <cell r="C178" t="str">
            <v>Srinagaram</v>
          </cell>
          <cell r="D178" t="str">
            <v>Nagaram</v>
          </cell>
          <cell r="E178" t="str">
            <v>Local</v>
          </cell>
          <cell r="F178">
            <v>2</v>
          </cell>
          <cell r="G178" t="str">
            <v>Zoolapalem</v>
          </cell>
          <cell r="H178">
            <v>38</v>
          </cell>
          <cell r="I178" t="str">
            <v>Lam</v>
          </cell>
          <cell r="J178">
            <v>61</v>
          </cell>
          <cell r="K178" t="str">
            <v>Kolluru</v>
          </cell>
          <cell r="L178">
            <v>43</v>
          </cell>
          <cell r="M178" t="str">
            <v>Vejandla</v>
          </cell>
          <cell r="N178">
            <v>50</v>
          </cell>
          <cell r="O178" t="str">
            <v>Vejandla</v>
          </cell>
          <cell r="P178">
            <v>50</v>
          </cell>
          <cell r="Q178" t="str">
            <v>Repalle</v>
          </cell>
          <cell r="R178">
            <v>30</v>
          </cell>
          <cell r="S178" t="str">
            <v>I.B patnam</v>
          </cell>
          <cell r="T178">
            <v>85</v>
          </cell>
          <cell r="Y178" t="str">
            <v>Repalle</v>
          </cell>
          <cell r="Z178">
            <v>30</v>
          </cell>
          <cell r="AA178">
            <v>0</v>
          </cell>
        </row>
        <row r="179">
          <cell r="A179">
            <v>175</v>
          </cell>
          <cell r="B179" t="str">
            <v>Mantripalem</v>
          </cell>
          <cell r="C179" t="str">
            <v>Sriramachandrapuram</v>
          </cell>
          <cell r="D179" t="str">
            <v>Nagaram</v>
          </cell>
          <cell r="E179" t="str">
            <v>Local</v>
          </cell>
          <cell r="F179">
            <v>6</v>
          </cell>
          <cell r="G179" t="str">
            <v>Zoolapalem</v>
          </cell>
          <cell r="H179">
            <v>35</v>
          </cell>
          <cell r="I179" t="str">
            <v>Lam</v>
          </cell>
          <cell r="J179">
            <v>80</v>
          </cell>
          <cell r="K179" t="str">
            <v>Kolluru</v>
          </cell>
          <cell r="L179">
            <v>39</v>
          </cell>
          <cell r="M179" t="str">
            <v>Vejandla</v>
          </cell>
          <cell r="N179">
            <v>61</v>
          </cell>
          <cell r="O179" t="str">
            <v>Vejandla</v>
          </cell>
          <cell r="P179">
            <v>61</v>
          </cell>
          <cell r="Q179" t="str">
            <v>Repalle</v>
          </cell>
          <cell r="R179">
            <v>18</v>
          </cell>
          <cell r="S179" t="str">
            <v>I.B patnam</v>
          </cell>
          <cell r="T179">
            <v>85</v>
          </cell>
          <cell r="Y179" t="str">
            <v>Repalle</v>
          </cell>
          <cell r="Z179">
            <v>18</v>
          </cell>
          <cell r="AA179">
            <v>0.2</v>
          </cell>
        </row>
        <row r="180">
          <cell r="A180">
            <v>176</v>
          </cell>
          <cell r="B180" t="str">
            <v>Tadivakavaripalem</v>
          </cell>
          <cell r="C180" t="str">
            <v>Tadivakavaripalem</v>
          </cell>
          <cell r="D180" t="str">
            <v>Nagaram</v>
          </cell>
          <cell r="E180" t="str">
            <v>Local</v>
          </cell>
          <cell r="F180">
            <v>2</v>
          </cell>
          <cell r="G180" t="str">
            <v>Zoolapalem</v>
          </cell>
          <cell r="H180">
            <v>32</v>
          </cell>
          <cell r="I180" t="str">
            <v>Lam</v>
          </cell>
          <cell r="J180">
            <v>70</v>
          </cell>
          <cell r="K180" t="str">
            <v>Kolluru</v>
          </cell>
          <cell r="L180">
            <v>41</v>
          </cell>
          <cell r="M180" t="str">
            <v>Vejandla</v>
          </cell>
          <cell r="N180">
            <v>50</v>
          </cell>
          <cell r="O180" t="str">
            <v>Vejandla</v>
          </cell>
          <cell r="P180">
            <v>50</v>
          </cell>
          <cell r="Q180" t="str">
            <v>Repalle</v>
          </cell>
          <cell r="R180">
            <v>19</v>
          </cell>
          <cell r="S180" t="str">
            <v>I.B patnam</v>
          </cell>
          <cell r="T180">
            <v>85</v>
          </cell>
          <cell r="Y180" t="str">
            <v>Repalle</v>
          </cell>
          <cell r="Z180">
            <v>19</v>
          </cell>
          <cell r="AA180">
            <v>0</v>
          </cell>
        </row>
        <row r="181">
          <cell r="A181">
            <v>177</v>
          </cell>
          <cell r="B181" t="str">
            <v>Thotapalli</v>
          </cell>
          <cell r="C181" t="str">
            <v>Thotapalli</v>
          </cell>
          <cell r="D181" t="str">
            <v>Nagaram</v>
          </cell>
          <cell r="E181" t="str">
            <v>Local</v>
          </cell>
          <cell r="F181">
            <v>2</v>
          </cell>
          <cell r="G181" t="str">
            <v>Zoolapalem</v>
          </cell>
          <cell r="H181">
            <v>19</v>
          </cell>
          <cell r="I181" t="str">
            <v>Lam</v>
          </cell>
          <cell r="J181">
            <v>67</v>
          </cell>
          <cell r="K181" t="str">
            <v>Kolluru</v>
          </cell>
          <cell r="L181">
            <v>23</v>
          </cell>
          <cell r="M181" t="str">
            <v>Vejandla</v>
          </cell>
          <cell r="N181">
            <v>49</v>
          </cell>
          <cell r="O181" t="str">
            <v>Vejandla</v>
          </cell>
          <cell r="P181">
            <v>49</v>
          </cell>
          <cell r="Q181" t="str">
            <v>Repalle</v>
          </cell>
          <cell r="R181">
            <v>17</v>
          </cell>
          <cell r="S181" t="str">
            <v>I.B patnam</v>
          </cell>
          <cell r="T181">
            <v>85</v>
          </cell>
          <cell r="Y181" t="str">
            <v>Repalle</v>
          </cell>
          <cell r="Z181">
            <v>17</v>
          </cell>
          <cell r="AA181">
            <v>0.2</v>
          </cell>
        </row>
        <row r="182">
          <cell r="A182">
            <v>178</v>
          </cell>
          <cell r="B182" t="str">
            <v>Dhulipudi</v>
          </cell>
          <cell r="C182" t="str">
            <v>Turupubandelavaripalem</v>
          </cell>
          <cell r="D182" t="str">
            <v>Nagaram</v>
          </cell>
          <cell r="E182" t="str">
            <v>Local</v>
          </cell>
          <cell r="F182">
            <v>2</v>
          </cell>
          <cell r="G182" t="str">
            <v>Zoolapalem</v>
          </cell>
          <cell r="H182">
            <v>23</v>
          </cell>
          <cell r="I182" t="str">
            <v>Lam</v>
          </cell>
          <cell r="J182">
            <v>69</v>
          </cell>
          <cell r="K182" t="str">
            <v>Kolluru</v>
          </cell>
          <cell r="L182">
            <v>25</v>
          </cell>
          <cell r="M182" t="str">
            <v>Vejandla</v>
          </cell>
          <cell r="N182">
            <v>53</v>
          </cell>
          <cell r="O182" t="str">
            <v>Vejandla</v>
          </cell>
          <cell r="P182">
            <v>53</v>
          </cell>
          <cell r="Q182" t="str">
            <v>Repalle</v>
          </cell>
          <cell r="R182">
            <v>14</v>
          </cell>
          <cell r="S182" t="str">
            <v>I.B patnam</v>
          </cell>
          <cell r="T182">
            <v>85</v>
          </cell>
          <cell r="Y182" t="str">
            <v>Repalle</v>
          </cell>
          <cell r="Z182">
            <v>14</v>
          </cell>
          <cell r="AA182">
            <v>0.2</v>
          </cell>
        </row>
        <row r="183">
          <cell r="A183">
            <v>179</v>
          </cell>
          <cell r="B183" t="str">
            <v>Pudiwada</v>
          </cell>
          <cell r="C183" t="str">
            <v>Turupupalem H/O Pudiwada</v>
          </cell>
          <cell r="D183" t="str">
            <v>Nagaram</v>
          </cell>
          <cell r="E183" t="str">
            <v>Local</v>
          </cell>
          <cell r="F183">
            <v>2</v>
          </cell>
          <cell r="G183" t="str">
            <v>Zoolapalem</v>
          </cell>
          <cell r="H183">
            <v>33</v>
          </cell>
          <cell r="I183" t="str">
            <v>Lam</v>
          </cell>
          <cell r="J183">
            <v>66</v>
          </cell>
          <cell r="K183" t="str">
            <v>Kolluru</v>
          </cell>
          <cell r="L183">
            <v>34</v>
          </cell>
          <cell r="M183" t="str">
            <v>Vejandla</v>
          </cell>
          <cell r="N183">
            <v>44</v>
          </cell>
          <cell r="O183" t="str">
            <v>Vejandla</v>
          </cell>
          <cell r="P183">
            <v>44</v>
          </cell>
          <cell r="Q183" t="str">
            <v>Repalle</v>
          </cell>
          <cell r="R183">
            <v>18</v>
          </cell>
          <cell r="S183" t="str">
            <v>I.B patnam</v>
          </cell>
          <cell r="T183">
            <v>85</v>
          </cell>
          <cell r="Y183" t="str">
            <v>Repalle</v>
          </cell>
          <cell r="Z183">
            <v>18</v>
          </cell>
          <cell r="AA183">
            <v>0</v>
          </cell>
        </row>
        <row r="184">
          <cell r="A184">
            <v>180</v>
          </cell>
          <cell r="B184" t="str">
            <v>Ullipalem</v>
          </cell>
          <cell r="C184" t="str">
            <v>Ullipalem</v>
          </cell>
          <cell r="D184" t="str">
            <v>Nagaram</v>
          </cell>
          <cell r="E184" t="str">
            <v>Local</v>
          </cell>
          <cell r="F184">
            <v>4</v>
          </cell>
          <cell r="G184" t="str">
            <v>Zoolapalem</v>
          </cell>
          <cell r="H184">
            <v>30</v>
          </cell>
          <cell r="I184" t="str">
            <v>Lam</v>
          </cell>
          <cell r="J184">
            <v>75</v>
          </cell>
          <cell r="K184" t="str">
            <v>Kolluru</v>
          </cell>
          <cell r="L184">
            <v>34</v>
          </cell>
          <cell r="M184" t="str">
            <v>Vejandla</v>
          </cell>
          <cell r="N184">
            <v>56</v>
          </cell>
          <cell r="O184" t="str">
            <v>Vejandla</v>
          </cell>
          <cell r="P184">
            <v>56</v>
          </cell>
          <cell r="Q184" t="str">
            <v>Repalle</v>
          </cell>
          <cell r="R184">
            <v>8</v>
          </cell>
          <cell r="S184" t="str">
            <v>I.B patnam</v>
          </cell>
          <cell r="T184">
            <v>85</v>
          </cell>
          <cell r="Y184" t="str">
            <v>Repalle</v>
          </cell>
          <cell r="Z184">
            <v>8</v>
          </cell>
          <cell r="AA184">
            <v>0.2</v>
          </cell>
        </row>
        <row r="185">
          <cell r="A185">
            <v>181</v>
          </cell>
          <cell r="B185" t="str">
            <v>Pudiwada</v>
          </cell>
          <cell r="C185" t="str">
            <v>Uttarapalem H/O Pudiwada</v>
          </cell>
          <cell r="D185" t="str">
            <v>Nagaram</v>
          </cell>
          <cell r="E185" t="str">
            <v>Local</v>
          </cell>
          <cell r="F185">
            <v>2</v>
          </cell>
          <cell r="G185" t="str">
            <v>Zoolapalem</v>
          </cell>
          <cell r="H185">
            <v>33</v>
          </cell>
          <cell r="I185" t="str">
            <v>Lam</v>
          </cell>
          <cell r="J185">
            <v>66</v>
          </cell>
          <cell r="K185" t="str">
            <v>Kolluru</v>
          </cell>
          <cell r="L185">
            <v>34</v>
          </cell>
          <cell r="M185" t="str">
            <v>Vejandla</v>
          </cell>
          <cell r="N185">
            <v>44</v>
          </cell>
          <cell r="O185" t="str">
            <v>Vejandla</v>
          </cell>
          <cell r="P185">
            <v>44</v>
          </cell>
          <cell r="Q185" t="str">
            <v>Repalle</v>
          </cell>
          <cell r="R185">
            <v>18</v>
          </cell>
          <cell r="S185" t="str">
            <v>I.B patnam</v>
          </cell>
          <cell r="T185">
            <v>85</v>
          </cell>
          <cell r="Y185" t="str">
            <v>Repalle</v>
          </cell>
          <cell r="Z185">
            <v>18</v>
          </cell>
          <cell r="AA185">
            <v>0</v>
          </cell>
        </row>
        <row r="186">
          <cell r="A186">
            <v>182</v>
          </cell>
          <cell r="B186" t="str">
            <v>Kolaganivaripalem</v>
          </cell>
          <cell r="C186" t="str">
            <v>Vaddanamvaripalem</v>
          </cell>
          <cell r="D186" t="str">
            <v>Nagaram</v>
          </cell>
          <cell r="E186" t="str">
            <v>Local</v>
          </cell>
          <cell r="F186">
            <v>3</v>
          </cell>
          <cell r="G186" t="str">
            <v>Zoolapalem</v>
          </cell>
          <cell r="H186">
            <v>22</v>
          </cell>
          <cell r="I186" t="str">
            <v>Lam</v>
          </cell>
          <cell r="J186">
            <v>70</v>
          </cell>
          <cell r="K186" t="str">
            <v>Kolluru</v>
          </cell>
          <cell r="L186">
            <v>26</v>
          </cell>
          <cell r="M186" t="str">
            <v>Vejandla</v>
          </cell>
          <cell r="N186">
            <v>51</v>
          </cell>
          <cell r="O186" t="str">
            <v>Vejandla</v>
          </cell>
          <cell r="P186">
            <v>51</v>
          </cell>
          <cell r="Q186" t="str">
            <v>Repalle</v>
          </cell>
          <cell r="R186">
            <v>13</v>
          </cell>
          <cell r="S186" t="str">
            <v>I.B patnam</v>
          </cell>
          <cell r="T186">
            <v>85</v>
          </cell>
          <cell r="Y186" t="str">
            <v>Repalle</v>
          </cell>
          <cell r="Z186">
            <v>13</v>
          </cell>
          <cell r="AA186">
            <v>0.2</v>
          </cell>
        </row>
        <row r="187">
          <cell r="A187">
            <v>183</v>
          </cell>
          <cell r="B187" t="str">
            <v>Karakankivaripalem</v>
          </cell>
          <cell r="C187" t="str">
            <v>Vakavaripalem</v>
          </cell>
          <cell r="D187" t="str">
            <v>Nagaram</v>
          </cell>
          <cell r="E187" t="str">
            <v>Local</v>
          </cell>
          <cell r="F187">
            <v>2</v>
          </cell>
          <cell r="G187" t="str">
            <v>Zoolapalem</v>
          </cell>
          <cell r="H187">
            <v>24</v>
          </cell>
          <cell r="I187" t="str">
            <v>Lam</v>
          </cell>
          <cell r="J187">
            <v>72</v>
          </cell>
          <cell r="K187" t="str">
            <v>Kolluru</v>
          </cell>
          <cell r="L187">
            <v>28</v>
          </cell>
          <cell r="M187" t="str">
            <v>Vejandla</v>
          </cell>
          <cell r="N187">
            <v>53</v>
          </cell>
          <cell r="O187" t="str">
            <v>Vejandla</v>
          </cell>
          <cell r="P187">
            <v>53</v>
          </cell>
          <cell r="Q187" t="str">
            <v>Repalle</v>
          </cell>
          <cell r="R187">
            <v>13</v>
          </cell>
          <cell r="S187" t="str">
            <v>I.B patnam</v>
          </cell>
          <cell r="T187">
            <v>85</v>
          </cell>
          <cell r="Y187" t="str">
            <v>Repalle</v>
          </cell>
          <cell r="Z187">
            <v>13</v>
          </cell>
          <cell r="AA187">
            <v>0.2</v>
          </cell>
        </row>
        <row r="188">
          <cell r="A188">
            <v>184</v>
          </cell>
          <cell r="B188" t="str">
            <v>Addankivaripalem</v>
          </cell>
          <cell r="C188" t="str">
            <v>Veerankivaripalem</v>
          </cell>
          <cell r="D188" t="str">
            <v>Nagaram</v>
          </cell>
          <cell r="E188" t="str">
            <v>Local</v>
          </cell>
          <cell r="F188">
            <v>2</v>
          </cell>
          <cell r="G188" t="str">
            <v>Zoolapalem</v>
          </cell>
          <cell r="H188">
            <v>25</v>
          </cell>
          <cell r="I188" t="str">
            <v>Lam</v>
          </cell>
          <cell r="J188">
            <v>72</v>
          </cell>
          <cell r="K188" t="str">
            <v>Kolluru</v>
          </cell>
          <cell r="L188">
            <v>29</v>
          </cell>
          <cell r="M188" t="str">
            <v>Vejandla</v>
          </cell>
          <cell r="N188">
            <v>56</v>
          </cell>
          <cell r="O188" t="str">
            <v>Vejandla</v>
          </cell>
          <cell r="P188">
            <v>56</v>
          </cell>
          <cell r="Q188" t="str">
            <v>Repalle</v>
          </cell>
          <cell r="R188">
            <v>19</v>
          </cell>
          <cell r="S188" t="str">
            <v>I.B patnam</v>
          </cell>
          <cell r="T188">
            <v>85</v>
          </cell>
          <cell r="Y188" t="str">
            <v>Repalle</v>
          </cell>
          <cell r="Z188">
            <v>19</v>
          </cell>
          <cell r="AA188">
            <v>0</v>
          </cell>
        </row>
        <row r="189">
          <cell r="A189">
            <v>185</v>
          </cell>
          <cell r="B189" t="str">
            <v>Eletipalem</v>
          </cell>
          <cell r="C189" t="str">
            <v>Velamavaripalem</v>
          </cell>
          <cell r="D189" t="str">
            <v>Nagaram</v>
          </cell>
          <cell r="E189" t="str">
            <v>Local</v>
          </cell>
          <cell r="F189">
            <v>2</v>
          </cell>
          <cell r="G189" t="str">
            <v>Zoolapalem</v>
          </cell>
          <cell r="H189">
            <v>30</v>
          </cell>
          <cell r="I189" t="str">
            <v>Lam</v>
          </cell>
          <cell r="J189">
            <v>72</v>
          </cell>
          <cell r="K189" t="str">
            <v>Kolluru</v>
          </cell>
          <cell r="L189">
            <v>35</v>
          </cell>
          <cell r="M189" t="str">
            <v>Vejandla</v>
          </cell>
          <cell r="N189">
            <v>55</v>
          </cell>
          <cell r="O189" t="str">
            <v>Vejandla</v>
          </cell>
          <cell r="P189">
            <v>55</v>
          </cell>
          <cell r="Q189" t="str">
            <v>Repalle</v>
          </cell>
          <cell r="R189">
            <v>11</v>
          </cell>
          <cell r="S189" t="str">
            <v>I.B patnam</v>
          </cell>
          <cell r="T189">
            <v>85</v>
          </cell>
          <cell r="Y189" t="str">
            <v>Repalle</v>
          </cell>
          <cell r="Z189">
            <v>11</v>
          </cell>
          <cell r="AA189">
            <v>0.2</v>
          </cell>
        </row>
        <row r="190">
          <cell r="A190">
            <v>186</v>
          </cell>
          <cell r="B190" t="str">
            <v>Venigallavaripalem</v>
          </cell>
          <cell r="C190" t="str">
            <v>Venigallavaripalem</v>
          </cell>
          <cell r="D190" t="str">
            <v>Nagaram</v>
          </cell>
          <cell r="E190" t="str">
            <v>Local</v>
          </cell>
          <cell r="F190">
            <v>2</v>
          </cell>
          <cell r="G190" t="str">
            <v>Zoolapalem</v>
          </cell>
          <cell r="H190">
            <v>25</v>
          </cell>
          <cell r="I190" t="str">
            <v>Lam</v>
          </cell>
          <cell r="J190">
            <v>71</v>
          </cell>
          <cell r="K190" t="str">
            <v>Kolluru</v>
          </cell>
          <cell r="L190">
            <v>27</v>
          </cell>
          <cell r="M190" t="str">
            <v>Vejandla</v>
          </cell>
          <cell r="N190">
            <v>54</v>
          </cell>
          <cell r="O190" t="str">
            <v>Vejandla</v>
          </cell>
          <cell r="P190">
            <v>54</v>
          </cell>
          <cell r="Q190" t="str">
            <v>Repalle</v>
          </cell>
          <cell r="R190">
            <v>12</v>
          </cell>
          <cell r="S190" t="str">
            <v>I.B patnam</v>
          </cell>
          <cell r="T190">
            <v>85</v>
          </cell>
          <cell r="Y190" t="str">
            <v>Repalle</v>
          </cell>
          <cell r="Z190">
            <v>12</v>
          </cell>
          <cell r="AA190">
            <v>0.2</v>
          </cell>
        </row>
        <row r="191">
          <cell r="A191">
            <v>187</v>
          </cell>
          <cell r="B191" t="str">
            <v>Dhulipudi</v>
          </cell>
          <cell r="C191" t="str">
            <v>Vettivanimalapalli</v>
          </cell>
          <cell r="D191" t="str">
            <v>Nagaram</v>
          </cell>
          <cell r="E191" t="str">
            <v>Local</v>
          </cell>
          <cell r="F191">
            <v>2</v>
          </cell>
          <cell r="G191" t="str">
            <v>Zoolapalem</v>
          </cell>
          <cell r="H191">
            <v>25</v>
          </cell>
          <cell r="I191" t="str">
            <v>Lam</v>
          </cell>
          <cell r="J191">
            <v>71</v>
          </cell>
          <cell r="K191" t="str">
            <v>Kolluru</v>
          </cell>
          <cell r="L191">
            <v>27</v>
          </cell>
          <cell r="M191" t="str">
            <v>Vejandla</v>
          </cell>
          <cell r="N191">
            <v>55</v>
          </cell>
          <cell r="O191" t="str">
            <v>Vejandla</v>
          </cell>
          <cell r="P191">
            <v>55</v>
          </cell>
          <cell r="Q191" t="str">
            <v>Repalle</v>
          </cell>
          <cell r="R191">
            <v>15</v>
          </cell>
          <cell r="S191" t="str">
            <v>I.B patnam</v>
          </cell>
          <cell r="T191">
            <v>85</v>
          </cell>
          <cell r="Y191" t="str">
            <v>Repalle</v>
          </cell>
          <cell r="Z191">
            <v>15</v>
          </cell>
          <cell r="AA191">
            <v>0.2</v>
          </cell>
        </row>
        <row r="192">
          <cell r="A192">
            <v>188</v>
          </cell>
          <cell r="B192" t="str">
            <v>Pedamatlapudi</v>
          </cell>
          <cell r="C192" t="str">
            <v>Vudavaripalem</v>
          </cell>
          <cell r="D192" t="str">
            <v>Nagaram</v>
          </cell>
          <cell r="E192" t="str">
            <v>Local</v>
          </cell>
          <cell r="F192">
            <v>1</v>
          </cell>
          <cell r="G192" t="str">
            <v>Zoolapalem</v>
          </cell>
          <cell r="H192">
            <v>32</v>
          </cell>
          <cell r="I192" t="str">
            <v>Lam</v>
          </cell>
          <cell r="J192">
            <v>67</v>
          </cell>
          <cell r="K192" t="str">
            <v>Kolluru</v>
          </cell>
          <cell r="L192">
            <v>38</v>
          </cell>
          <cell r="M192" t="str">
            <v>Vejandla</v>
          </cell>
          <cell r="N192">
            <v>44</v>
          </cell>
          <cell r="O192" t="str">
            <v>Vejandla</v>
          </cell>
          <cell r="P192">
            <v>44</v>
          </cell>
          <cell r="Q192" t="str">
            <v>Repalle</v>
          </cell>
          <cell r="R192">
            <v>25</v>
          </cell>
          <cell r="S192" t="str">
            <v>I.B patnam</v>
          </cell>
          <cell r="T192">
            <v>85</v>
          </cell>
          <cell r="Y192" t="str">
            <v>Repalle</v>
          </cell>
          <cell r="Z192">
            <v>25</v>
          </cell>
          <cell r="AA192">
            <v>0</v>
          </cell>
        </row>
        <row r="193">
          <cell r="A193">
            <v>189</v>
          </cell>
          <cell r="B193" t="str">
            <v>Addankivaripalem</v>
          </cell>
          <cell r="C193" t="str">
            <v>Vuyyuripalem H/O Addankivaripalem</v>
          </cell>
          <cell r="D193" t="str">
            <v>Nagaram</v>
          </cell>
          <cell r="E193" t="str">
            <v>Local</v>
          </cell>
          <cell r="F193">
            <v>2</v>
          </cell>
          <cell r="G193" t="str">
            <v>Zoolapalem</v>
          </cell>
          <cell r="H193">
            <v>23</v>
          </cell>
          <cell r="I193" t="str">
            <v>Lam</v>
          </cell>
          <cell r="J193">
            <v>70</v>
          </cell>
          <cell r="K193" t="str">
            <v>Kolluru</v>
          </cell>
          <cell r="L193">
            <v>27</v>
          </cell>
          <cell r="M193" t="str">
            <v>Vejandla</v>
          </cell>
          <cell r="N193">
            <v>54</v>
          </cell>
          <cell r="O193" t="str">
            <v>Vejandla</v>
          </cell>
          <cell r="P193">
            <v>54</v>
          </cell>
          <cell r="Q193" t="str">
            <v>Repalle</v>
          </cell>
          <cell r="R193">
            <v>17</v>
          </cell>
          <cell r="S193" t="str">
            <v>I.B patnam</v>
          </cell>
          <cell r="T193">
            <v>85</v>
          </cell>
          <cell r="Y193" t="str">
            <v>Repalle</v>
          </cell>
          <cell r="Z193">
            <v>17</v>
          </cell>
          <cell r="AA193">
            <v>0.2</v>
          </cell>
        </row>
        <row r="194">
          <cell r="A194">
            <v>190</v>
          </cell>
          <cell r="B194" t="str">
            <v>Nagaram</v>
          </cell>
          <cell r="C194" t="str">
            <v>Yadavulapalem</v>
          </cell>
          <cell r="D194" t="str">
            <v>Nagaram</v>
          </cell>
          <cell r="E194" t="str">
            <v>Local</v>
          </cell>
          <cell r="F194">
            <v>2</v>
          </cell>
          <cell r="G194" t="str">
            <v>Zoolapalem</v>
          </cell>
          <cell r="H194">
            <v>30</v>
          </cell>
          <cell r="I194" t="str">
            <v>Lam</v>
          </cell>
          <cell r="J194">
            <v>68</v>
          </cell>
          <cell r="K194" t="str">
            <v>Kolluru</v>
          </cell>
          <cell r="L194">
            <v>34</v>
          </cell>
          <cell r="M194" t="str">
            <v>Vejandla</v>
          </cell>
          <cell r="N194">
            <v>48</v>
          </cell>
          <cell r="O194" t="str">
            <v>Vejandla</v>
          </cell>
          <cell r="P194">
            <v>48</v>
          </cell>
          <cell r="Q194" t="str">
            <v>Repalle</v>
          </cell>
          <cell r="R194">
            <v>15</v>
          </cell>
          <cell r="S194" t="str">
            <v>I.B patnam</v>
          </cell>
          <cell r="T194">
            <v>85</v>
          </cell>
          <cell r="Y194" t="str">
            <v>Repalle</v>
          </cell>
          <cell r="Z194">
            <v>15</v>
          </cell>
          <cell r="AA194">
            <v>0.2</v>
          </cell>
        </row>
        <row r="195">
          <cell r="A195">
            <v>191</v>
          </cell>
          <cell r="B195" t="str">
            <v>Siripudi</v>
          </cell>
          <cell r="C195" t="str">
            <v>Yanadipalem</v>
          </cell>
          <cell r="D195" t="str">
            <v>Nagaram</v>
          </cell>
          <cell r="E195" t="str">
            <v>Local</v>
          </cell>
          <cell r="F195">
            <v>1</v>
          </cell>
          <cell r="G195" t="str">
            <v>Zoolapalem</v>
          </cell>
          <cell r="H195">
            <v>30</v>
          </cell>
          <cell r="I195" t="str">
            <v>Lam</v>
          </cell>
          <cell r="J195">
            <v>59</v>
          </cell>
          <cell r="K195" t="str">
            <v>Kolluru</v>
          </cell>
          <cell r="L195">
            <v>36</v>
          </cell>
          <cell r="M195" t="str">
            <v>Vejandla</v>
          </cell>
          <cell r="N195">
            <v>43</v>
          </cell>
          <cell r="O195" t="str">
            <v>Vejandla</v>
          </cell>
          <cell r="P195">
            <v>43</v>
          </cell>
          <cell r="Q195" t="str">
            <v>Repalle</v>
          </cell>
          <cell r="R195">
            <v>23</v>
          </cell>
          <cell r="S195" t="str">
            <v>I.B patnam</v>
          </cell>
          <cell r="T195">
            <v>85</v>
          </cell>
          <cell r="Y195" t="str">
            <v>Repalle</v>
          </cell>
          <cell r="Z195">
            <v>23</v>
          </cell>
          <cell r="AA195">
            <v>0</v>
          </cell>
        </row>
        <row r="196">
          <cell r="A196">
            <v>192</v>
          </cell>
          <cell r="B196" t="str">
            <v>Bavajiaplem</v>
          </cell>
          <cell r="C196" t="str">
            <v>Adavala of Bavajipalem</v>
          </cell>
          <cell r="D196" t="str">
            <v>Nizampatnam</v>
          </cell>
          <cell r="E196" t="str">
            <v>Local</v>
          </cell>
          <cell r="F196">
            <v>2</v>
          </cell>
          <cell r="G196" t="str">
            <v>Zoolapalem</v>
          </cell>
          <cell r="H196">
            <v>42</v>
          </cell>
          <cell r="I196" t="str">
            <v>Lam</v>
          </cell>
          <cell r="J196">
            <v>67</v>
          </cell>
          <cell r="K196" t="str">
            <v>Kolluru</v>
          </cell>
          <cell r="L196">
            <v>54</v>
          </cell>
          <cell r="M196" t="str">
            <v>Vejandla</v>
          </cell>
          <cell r="N196">
            <v>49</v>
          </cell>
          <cell r="O196" t="str">
            <v>Vejandla</v>
          </cell>
          <cell r="P196">
            <v>49</v>
          </cell>
          <cell r="Q196" t="str">
            <v>Repalle</v>
          </cell>
          <cell r="R196">
            <v>26</v>
          </cell>
          <cell r="S196" t="str">
            <v>I.B patnam</v>
          </cell>
          <cell r="T196">
            <v>85</v>
          </cell>
          <cell r="Y196" t="str">
            <v>Repalle</v>
          </cell>
          <cell r="Z196">
            <v>26</v>
          </cell>
          <cell r="AA196">
            <v>0</v>
          </cell>
        </row>
        <row r="197">
          <cell r="A197">
            <v>193</v>
          </cell>
          <cell r="B197" t="str">
            <v>Dindi</v>
          </cell>
          <cell r="C197" t="str">
            <v>Adavala of Dindi</v>
          </cell>
          <cell r="D197" t="str">
            <v>Nizampatnam</v>
          </cell>
          <cell r="E197" t="str">
            <v>Local</v>
          </cell>
          <cell r="F197">
            <v>2</v>
          </cell>
          <cell r="G197" t="str">
            <v>Zoolapalem</v>
          </cell>
          <cell r="H197">
            <v>50</v>
          </cell>
          <cell r="I197" t="str">
            <v>Lam</v>
          </cell>
          <cell r="J197">
            <v>99</v>
          </cell>
          <cell r="K197" t="str">
            <v>Kolluru</v>
          </cell>
          <cell r="L197">
            <v>62</v>
          </cell>
          <cell r="M197" t="str">
            <v>Vejandla</v>
          </cell>
          <cell r="N197">
            <v>81</v>
          </cell>
          <cell r="O197" t="str">
            <v>Vejandla</v>
          </cell>
          <cell r="P197">
            <v>81</v>
          </cell>
          <cell r="Q197" t="str">
            <v>Repalle</v>
          </cell>
          <cell r="R197">
            <v>34</v>
          </cell>
          <cell r="S197" t="str">
            <v>I.B patnam</v>
          </cell>
          <cell r="T197">
            <v>85</v>
          </cell>
          <cell r="Y197" t="str">
            <v>Repalle</v>
          </cell>
          <cell r="Z197">
            <v>34</v>
          </cell>
          <cell r="AA197">
            <v>0</v>
          </cell>
        </row>
        <row r="198">
          <cell r="A198">
            <v>194</v>
          </cell>
          <cell r="B198" t="str">
            <v>Adavuladeevi</v>
          </cell>
          <cell r="C198" t="str">
            <v>Adavuladeevi</v>
          </cell>
          <cell r="D198" t="str">
            <v>Nizampatnam</v>
          </cell>
          <cell r="E198" t="str">
            <v>Local</v>
          </cell>
          <cell r="F198">
            <v>2</v>
          </cell>
          <cell r="G198" t="str">
            <v>Zoolapalem</v>
          </cell>
          <cell r="H198">
            <v>36</v>
          </cell>
          <cell r="I198" t="str">
            <v>Lam</v>
          </cell>
          <cell r="J198">
            <v>89</v>
          </cell>
          <cell r="K198" t="str">
            <v>Kolluru</v>
          </cell>
          <cell r="L198">
            <v>48</v>
          </cell>
          <cell r="M198" t="str">
            <v>Vejandla</v>
          </cell>
          <cell r="N198">
            <v>71</v>
          </cell>
          <cell r="O198" t="str">
            <v>Vejandla</v>
          </cell>
          <cell r="P198">
            <v>71</v>
          </cell>
          <cell r="Q198" t="str">
            <v>Repalle</v>
          </cell>
          <cell r="R198">
            <v>20</v>
          </cell>
          <cell r="S198" t="str">
            <v>I.B patnam</v>
          </cell>
          <cell r="T198">
            <v>85</v>
          </cell>
          <cell r="Y198" t="str">
            <v>Repalle</v>
          </cell>
          <cell r="Z198">
            <v>20</v>
          </cell>
          <cell r="AA198">
            <v>0</v>
          </cell>
        </row>
        <row r="199">
          <cell r="A199">
            <v>195</v>
          </cell>
          <cell r="B199" t="str">
            <v>Amudalapalli</v>
          </cell>
          <cell r="C199" t="str">
            <v>Amudalapalli</v>
          </cell>
          <cell r="D199" t="str">
            <v>Nizampatnam</v>
          </cell>
          <cell r="E199" t="str">
            <v>Local</v>
          </cell>
          <cell r="F199">
            <v>2</v>
          </cell>
          <cell r="G199" t="str">
            <v>Zoolapalem</v>
          </cell>
          <cell r="H199">
            <v>38</v>
          </cell>
          <cell r="I199" t="str">
            <v>Lam</v>
          </cell>
          <cell r="J199">
            <v>69</v>
          </cell>
          <cell r="K199" t="str">
            <v>Kolluru</v>
          </cell>
          <cell r="L199">
            <v>50</v>
          </cell>
          <cell r="M199" t="str">
            <v>Vejandla</v>
          </cell>
          <cell r="N199">
            <v>51</v>
          </cell>
          <cell r="O199" t="str">
            <v>Vejandla</v>
          </cell>
          <cell r="P199">
            <v>51</v>
          </cell>
          <cell r="Q199" t="str">
            <v>Repalle</v>
          </cell>
          <cell r="R199">
            <v>22</v>
          </cell>
          <cell r="S199" t="str">
            <v>I.B patnam</v>
          </cell>
          <cell r="T199">
            <v>85</v>
          </cell>
          <cell r="Y199" t="str">
            <v>Repalle</v>
          </cell>
          <cell r="Z199">
            <v>22</v>
          </cell>
          <cell r="AA199">
            <v>0</v>
          </cell>
        </row>
        <row r="200">
          <cell r="A200">
            <v>196</v>
          </cell>
          <cell r="B200" t="str">
            <v>Borravaripalem</v>
          </cell>
          <cell r="C200" t="str">
            <v>Atchutapuram</v>
          </cell>
          <cell r="D200" t="str">
            <v>Nizampatnam</v>
          </cell>
          <cell r="E200" t="str">
            <v>Local</v>
          </cell>
          <cell r="F200">
            <v>2</v>
          </cell>
          <cell r="G200" t="str">
            <v>Zoolapalem</v>
          </cell>
          <cell r="H200">
            <v>33</v>
          </cell>
          <cell r="I200" t="str">
            <v>Lam</v>
          </cell>
          <cell r="J200">
            <v>82</v>
          </cell>
          <cell r="K200" t="str">
            <v>Kolluru</v>
          </cell>
          <cell r="L200">
            <v>45</v>
          </cell>
          <cell r="M200" t="str">
            <v>Vejandla</v>
          </cell>
          <cell r="N200">
            <v>64</v>
          </cell>
          <cell r="O200" t="str">
            <v>Vejandla</v>
          </cell>
          <cell r="P200">
            <v>64</v>
          </cell>
          <cell r="Q200" t="str">
            <v>Repalle</v>
          </cell>
          <cell r="R200">
            <v>17</v>
          </cell>
          <cell r="S200" t="str">
            <v>I.B patnam</v>
          </cell>
          <cell r="T200">
            <v>85</v>
          </cell>
          <cell r="Y200" t="str">
            <v>Repalle</v>
          </cell>
          <cell r="Z200">
            <v>17</v>
          </cell>
          <cell r="AA200">
            <v>0</v>
          </cell>
        </row>
        <row r="201">
          <cell r="A201">
            <v>197</v>
          </cell>
          <cell r="B201" t="str">
            <v>Pregnam</v>
          </cell>
          <cell r="C201" t="str">
            <v>Atlavaripalem</v>
          </cell>
          <cell r="D201" t="str">
            <v>Nizampatnam</v>
          </cell>
          <cell r="E201" t="str">
            <v>Local</v>
          </cell>
          <cell r="F201">
            <v>2</v>
          </cell>
          <cell r="G201" t="str">
            <v>Zoolapalem</v>
          </cell>
          <cell r="H201">
            <v>37</v>
          </cell>
          <cell r="I201" t="str">
            <v>Lam</v>
          </cell>
          <cell r="J201">
            <v>85</v>
          </cell>
          <cell r="K201" t="str">
            <v>Kolluru</v>
          </cell>
          <cell r="L201">
            <v>48</v>
          </cell>
          <cell r="M201" t="str">
            <v>Vejandla</v>
          </cell>
          <cell r="N201">
            <v>68</v>
          </cell>
          <cell r="O201" t="str">
            <v>Vejandla</v>
          </cell>
          <cell r="P201">
            <v>68</v>
          </cell>
          <cell r="Q201" t="str">
            <v>Repalle</v>
          </cell>
          <cell r="R201">
            <v>21</v>
          </cell>
          <cell r="S201" t="str">
            <v>I.B patnam</v>
          </cell>
          <cell r="T201">
            <v>85</v>
          </cell>
          <cell r="Y201" t="str">
            <v>Repalle</v>
          </cell>
          <cell r="Z201">
            <v>21</v>
          </cell>
          <cell r="AA201">
            <v>0</v>
          </cell>
        </row>
        <row r="202">
          <cell r="A202">
            <v>198</v>
          </cell>
          <cell r="B202" t="str">
            <v>Bavajiaplem</v>
          </cell>
          <cell r="C202" t="str">
            <v>Bavajipalem</v>
          </cell>
          <cell r="D202" t="str">
            <v>Nizampatnam</v>
          </cell>
          <cell r="E202" t="str">
            <v>Local</v>
          </cell>
          <cell r="F202">
            <v>2</v>
          </cell>
          <cell r="G202" t="str">
            <v>Zoolapalem</v>
          </cell>
          <cell r="H202">
            <v>41</v>
          </cell>
          <cell r="I202" t="str">
            <v>Lam</v>
          </cell>
          <cell r="J202">
            <v>66</v>
          </cell>
          <cell r="K202" t="str">
            <v>Kolluru</v>
          </cell>
          <cell r="L202">
            <v>53</v>
          </cell>
          <cell r="M202" t="str">
            <v>Vejandla</v>
          </cell>
          <cell r="N202">
            <v>48</v>
          </cell>
          <cell r="O202" t="str">
            <v>Vejandla</v>
          </cell>
          <cell r="P202">
            <v>48</v>
          </cell>
          <cell r="Q202" t="str">
            <v>Repalle</v>
          </cell>
          <cell r="R202">
            <v>25</v>
          </cell>
          <cell r="S202" t="str">
            <v>I.B patnam</v>
          </cell>
          <cell r="T202">
            <v>85</v>
          </cell>
          <cell r="Y202" t="str">
            <v>Repalle</v>
          </cell>
          <cell r="Z202">
            <v>25</v>
          </cell>
          <cell r="AA202">
            <v>0</v>
          </cell>
        </row>
        <row r="203">
          <cell r="A203">
            <v>199</v>
          </cell>
          <cell r="B203" t="str">
            <v>Kalliphalam</v>
          </cell>
          <cell r="C203" t="str">
            <v>Bolaganivaripalem</v>
          </cell>
          <cell r="D203" t="str">
            <v>Nizampatnam</v>
          </cell>
          <cell r="E203" t="str">
            <v>Local</v>
          </cell>
          <cell r="F203">
            <v>2</v>
          </cell>
          <cell r="G203" t="str">
            <v>Zoolapalem</v>
          </cell>
          <cell r="H203">
            <v>41</v>
          </cell>
          <cell r="I203" t="str">
            <v>Lam</v>
          </cell>
          <cell r="J203">
            <v>86</v>
          </cell>
          <cell r="K203" t="str">
            <v>Kolluru</v>
          </cell>
          <cell r="L203">
            <v>51</v>
          </cell>
          <cell r="M203" t="str">
            <v>Vejandla</v>
          </cell>
          <cell r="N203">
            <v>71</v>
          </cell>
          <cell r="O203" t="str">
            <v>Vejandla</v>
          </cell>
          <cell r="P203">
            <v>71</v>
          </cell>
          <cell r="Q203" t="str">
            <v>Repalle</v>
          </cell>
          <cell r="R203">
            <v>24</v>
          </cell>
          <cell r="S203" t="str">
            <v>I.B patnam</v>
          </cell>
          <cell r="T203">
            <v>85</v>
          </cell>
          <cell r="Y203" t="str">
            <v>Repalle</v>
          </cell>
          <cell r="Z203">
            <v>24</v>
          </cell>
          <cell r="AA203">
            <v>0</v>
          </cell>
        </row>
        <row r="204">
          <cell r="A204">
            <v>200</v>
          </cell>
          <cell r="B204" t="str">
            <v>Pregnam</v>
          </cell>
          <cell r="C204" t="str">
            <v>Chakkavaripalem</v>
          </cell>
          <cell r="D204" t="str">
            <v>Nizampatnam</v>
          </cell>
          <cell r="E204" t="str">
            <v>Local</v>
          </cell>
          <cell r="F204">
            <v>2</v>
          </cell>
          <cell r="G204" t="str">
            <v>Zoolapalem</v>
          </cell>
          <cell r="H204">
            <v>39</v>
          </cell>
          <cell r="I204" t="str">
            <v>Lam</v>
          </cell>
          <cell r="J204">
            <v>87</v>
          </cell>
          <cell r="K204" t="str">
            <v>Kolluru</v>
          </cell>
          <cell r="L204">
            <v>50</v>
          </cell>
          <cell r="M204" t="str">
            <v>Vejandla</v>
          </cell>
          <cell r="N204">
            <v>70</v>
          </cell>
          <cell r="O204" t="str">
            <v>Vejandla</v>
          </cell>
          <cell r="P204">
            <v>70</v>
          </cell>
          <cell r="Q204" t="str">
            <v>Repalle</v>
          </cell>
          <cell r="R204">
            <v>23</v>
          </cell>
          <cell r="S204" t="str">
            <v>I.B patnam</v>
          </cell>
          <cell r="T204">
            <v>85</v>
          </cell>
          <cell r="Y204" t="str">
            <v>Repalle</v>
          </cell>
          <cell r="Z204">
            <v>23</v>
          </cell>
          <cell r="AA204">
            <v>0</v>
          </cell>
        </row>
        <row r="205">
          <cell r="A205">
            <v>201</v>
          </cell>
          <cell r="B205" t="str">
            <v>Adavuladeevi</v>
          </cell>
          <cell r="C205" t="str">
            <v>Chandramoulinagar</v>
          </cell>
          <cell r="D205" t="str">
            <v>Nizampatnam</v>
          </cell>
          <cell r="E205" t="str">
            <v>Local</v>
          </cell>
          <cell r="F205">
            <v>2</v>
          </cell>
          <cell r="G205" t="str">
            <v>Zoolapalem</v>
          </cell>
          <cell r="H205">
            <v>40</v>
          </cell>
          <cell r="I205" t="str">
            <v>Lam</v>
          </cell>
          <cell r="J205">
            <v>93</v>
          </cell>
          <cell r="K205" t="str">
            <v>Kolluru</v>
          </cell>
          <cell r="L205">
            <v>52</v>
          </cell>
          <cell r="M205" t="str">
            <v>Vejandla</v>
          </cell>
          <cell r="N205">
            <v>75</v>
          </cell>
          <cell r="O205" t="str">
            <v>Vejandla</v>
          </cell>
          <cell r="P205">
            <v>75</v>
          </cell>
          <cell r="Q205" t="str">
            <v>Repalle</v>
          </cell>
          <cell r="R205">
            <v>24</v>
          </cell>
          <cell r="S205" t="str">
            <v>I.B patnam</v>
          </cell>
          <cell r="T205">
            <v>85</v>
          </cell>
          <cell r="Y205" t="str">
            <v>Repalle</v>
          </cell>
          <cell r="Z205">
            <v>24</v>
          </cell>
          <cell r="AA205">
            <v>0</v>
          </cell>
        </row>
        <row r="206">
          <cell r="A206">
            <v>202</v>
          </cell>
          <cell r="B206" t="str">
            <v>Pallapatla</v>
          </cell>
          <cell r="C206" t="str">
            <v>Chinkapalem</v>
          </cell>
          <cell r="D206" t="str">
            <v>Nizampatnam</v>
          </cell>
          <cell r="E206" t="str">
            <v>Local</v>
          </cell>
          <cell r="F206">
            <v>2</v>
          </cell>
          <cell r="G206" t="str">
            <v>Zoolapalem</v>
          </cell>
          <cell r="H206">
            <v>26</v>
          </cell>
          <cell r="I206" t="str">
            <v>Lam</v>
          </cell>
          <cell r="J206">
            <v>76</v>
          </cell>
          <cell r="K206" t="str">
            <v>Kolluru</v>
          </cell>
          <cell r="L206">
            <v>38</v>
          </cell>
          <cell r="M206" t="str">
            <v>Vejandla</v>
          </cell>
          <cell r="N206">
            <v>57</v>
          </cell>
          <cell r="O206" t="str">
            <v>Vejandla</v>
          </cell>
          <cell r="P206">
            <v>57</v>
          </cell>
          <cell r="Q206" t="str">
            <v>Repalle</v>
          </cell>
          <cell r="R206">
            <v>9</v>
          </cell>
          <cell r="S206" t="str">
            <v>I.B patnam</v>
          </cell>
          <cell r="T206">
            <v>85</v>
          </cell>
          <cell r="Y206" t="str">
            <v>Repalle</v>
          </cell>
          <cell r="Z206">
            <v>9</v>
          </cell>
          <cell r="AA206">
            <v>0.2</v>
          </cell>
        </row>
        <row r="207">
          <cell r="A207">
            <v>203</v>
          </cell>
          <cell r="B207" t="str">
            <v>Amudalapalli</v>
          </cell>
          <cell r="C207" t="str">
            <v>Chintarevu</v>
          </cell>
          <cell r="D207" t="str">
            <v>Nizampatnam</v>
          </cell>
          <cell r="E207" t="str">
            <v>Local</v>
          </cell>
          <cell r="F207">
            <v>2</v>
          </cell>
          <cell r="G207" t="str">
            <v>Zoolapalem</v>
          </cell>
          <cell r="H207">
            <v>39</v>
          </cell>
          <cell r="I207" t="str">
            <v>Lam</v>
          </cell>
          <cell r="J207">
            <v>70</v>
          </cell>
          <cell r="K207" t="str">
            <v>Kolluru</v>
          </cell>
          <cell r="L207">
            <v>51</v>
          </cell>
          <cell r="M207" t="str">
            <v>Vejandla</v>
          </cell>
          <cell r="N207">
            <v>52</v>
          </cell>
          <cell r="O207" t="str">
            <v>Vejandla</v>
          </cell>
          <cell r="P207">
            <v>52</v>
          </cell>
          <cell r="Q207" t="str">
            <v>Repalle</v>
          </cell>
          <cell r="R207">
            <v>23</v>
          </cell>
          <cell r="S207" t="str">
            <v>I.B patnam</v>
          </cell>
          <cell r="T207">
            <v>85</v>
          </cell>
          <cell r="Y207" t="str">
            <v>Repalle</v>
          </cell>
          <cell r="Z207">
            <v>23</v>
          </cell>
          <cell r="AA207">
            <v>0</v>
          </cell>
        </row>
        <row r="208">
          <cell r="A208">
            <v>204</v>
          </cell>
          <cell r="B208" t="str">
            <v>Nizampatnam</v>
          </cell>
          <cell r="C208" t="str">
            <v>Darveshpalem</v>
          </cell>
          <cell r="D208" t="str">
            <v>Nizampatnam</v>
          </cell>
          <cell r="E208" t="str">
            <v>Local</v>
          </cell>
          <cell r="F208">
            <v>2</v>
          </cell>
          <cell r="G208" t="str">
            <v>Zoolapalem</v>
          </cell>
          <cell r="H208">
            <v>43</v>
          </cell>
          <cell r="I208" t="str">
            <v>Lam</v>
          </cell>
          <cell r="J208">
            <v>68</v>
          </cell>
          <cell r="K208" t="str">
            <v>Kolluru</v>
          </cell>
          <cell r="L208">
            <v>55</v>
          </cell>
          <cell r="M208" t="str">
            <v>Vejandla</v>
          </cell>
          <cell r="N208">
            <v>50</v>
          </cell>
          <cell r="O208" t="str">
            <v>Vejandla</v>
          </cell>
          <cell r="P208">
            <v>50</v>
          </cell>
          <cell r="Q208" t="str">
            <v>Repalle</v>
          </cell>
          <cell r="R208">
            <v>27</v>
          </cell>
          <cell r="S208" t="str">
            <v>I.B patnam</v>
          </cell>
          <cell r="T208">
            <v>85</v>
          </cell>
          <cell r="Y208" t="str">
            <v>Repalle</v>
          </cell>
          <cell r="Z208">
            <v>27</v>
          </cell>
          <cell r="AA208">
            <v>0</v>
          </cell>
        </row>
        <row r="209">
          <cell r="A209">
            <v>205</v>
          </cell>
          <cell r="B209" t="str">
            <v>Gurunadhanagar</v>
          </cell>
          <cell r="C209" t="str">
            <v>Donepudi(Anjanapuram)</v>
          </cell>
          <cell r="D209" t="str">
            <v>Nizampatnam</v>
          </cell>
          <cell r="E209" t="str">
            <v>Local</v>
          </cell>
          <cell r="F209">
            <v>2</v>
          </cell>
          <cell r="G209" t="str">
            <v>Zoolapalem</v>
          </cell>
          <cell r="H209">
            <v>32</v>
          </cell>
          <cell r="I209" t="str">
            <v>Lam</v>
          </cell>
          <cell r="J209">
            <v>86</v>
          </cell>
          <cell r="K209" t="str">
            <v>Kolluru</v>
          </cell>
          <cell r="L209">
            <v>44</v>
          </cell>
          <cell r="M209" t="str">
            <v>Vejandla</v>
          </cell>
          <cell r="N209">
            <v>68</v>
          </cell>
          <cell r="O209" t="str">
            <v>Vejandla</v>
          </cell>
          <cell r="P209">
            <v>68</v>
          </cell>
          <cell r="Q209" t="str">
            <v>Repalle</v>
          </cell>
          <cell r="R209">
            <v>16</v>
          </cell>
          <cell r="S209" t="str">
            <v>I.B patnam</v>
          </cell>
          <cell r="T209">
            <v>85</v>
          </cell>
          <cell r="Y209" t="str">
            <v>Repalle</v>
          </cell>
          <cell r="Z209">
            <v>16</v>
          </cell>
          <cell r="AA209">
            <v>0.2</v>
          </cell>
        </row>
        <row r="210">
          <cell r="A210">
            <v>206</v>
          </cell>
          <cell r="B210" t="str">
            <v>Kuchinapudi</v>
          </cell>
          <cell r="C210" t="str">
            <v>Dunnavaripalem</v>
          </cell>
          <cell r="D210" t="str">
            <v>Nizampatnam</v>
          </cell>
          <cell r="E210" t="str">
            <v>Local</v>
          </cell>
          <cell r="F210">
            <v>2</v>
          </cell>
          <cell r="G210" t="str">
            <v>Zoolapalem</v>
          </cell>
          <cell r="H210">
            <v>31</v>
          </cell>
          <cell r="I210" t="str">
            <v>Lam</v>
          </cell>
          <cell r="J210">
            <v>80</v>
          </cell>
          <cell r="K210" t="str">
            <v>Kolluru</v>
          </cell>
          <cell r="L210">
            <v>43</v>
          </cell>
          <cell r="M210" t="str">
            <v>Vejandla</v>
          </cell>
          <cell r="N210">
            <v>62</v>
          </cell>
          <cell r="O210" t="str">
            <v>Vejandla</v>
          </cell>
          <cell r="P210">
            <v>62</v>
          </cell>
          <cell r="Q210" t="str">
            <v>Repalle</v>
          </cell>
          <cell r="R210">
            <v>15</v>
          </cell>
          <cell r="S210" t="str">
            <v>I.B patnam</v>
          </cell>
          <cell r="T210">
            <v>85</v>
          </cell>
          <cell r="Y210" t="str">
            <v>Repalle</v>
          </cell>
          <cell r="Z210">
            <v>15</v>
          </cell>
          <cell r="AA210">
            <v>0.2</v>
          </cell>
        </row>
        <row r="211">
          <cell r="A211">
            <v>207</v>
          </cell>
          <cell r="B211" t="str">
            <v>Nizampatnam</v>
          </cell>
          <cell r="C211" t="str">
            <v>Ex-Military colony</v>
          </cell>
          <cell r="D211" t="str">
            <v>Nizampatnam</v>
          </cell>
          <cell r="E211" t="str">
            <v>Local</v>
          </cell>
          <cell r="F211">
            <v>2</v>
          </cell>
          <cell r="G211" t="str">
            <v>Zoolapalem</v>
          </cell>
          <cell r="H211">
            <v>42</v>
          </cell>
          <cell r="I211" t="str">
            <v>Lam</v>
          </cell>
          <cell r="J211">
            <v>67</v>
          </cell>
          <cell r="K211" t="str">
            <v>Kolluru</v>
          </cell>
          <cell r="L211">
            <v>54</v>
          </cell>
          <cell r="M211" t="str">
            <v>Vejandla</v>
          </cell>
          <cell r="N211">
            <v>49</v>
          </cell>
          <cell r="O211" t="str">
            <v>Vejandla</v>
          </cell>
          <cell r="P211">
            <v>49</v>
          </cell>
          <cell r="Q211" t="str">
            <v>Repalle</v>
          </cell>
          <cell r="R211">
            <v>26</v>
          </cell>
          <cell r="S211" t="str">
            <v>I.B patnam</v>
          </cell>
          <cell r="T211">
            <v>85</v>
          </cell>
          <cell r="Y211" t="str">
            <v>Repalle</v>
          </cell>
          <cell r="Z211">
            <v>26</v>
          </cell>
          <cell r="AA211">
            <v>0</v>
          </cell>
        </row>
        <row r="212">
          <cell r="A212">
            <v>208</v>
          </cell>
          <cell r="B212" t="str">
            <v>Garuvupalem</v>
          </cell>
          <cell r="C212" t="str">
            <v>Garuvupalem</v>
          </cell>
          <cell r="D212" t="str">
            <v>Nizampatnam</v>
          </cell>
          <cell r="E212" t="str">
            <v>Local</v>
          </cell>
          <cell r="F212">
            <v>2</v>
          </cell>
          <cell r="G212" t="str">
            <v>Zoolapalem</v>
          </cell>
          <cell r="H212">
            <v>33</v>
          </cell>
          <cell r="I212" t="str">
            <v>Lam</v>
          </cell>
          <cell r="J212">
            <v>81</v>
          </cell>
          <cell r="K212" t="str">
            <v>Kolluru</v>
          </cell>
          <cell r="L212">
            <v>45</v>
          </cell>
          <cell r="M212" t="str">
            <v>Vejandla</v>
          </cell>
          <cell r="N212">
            <v>63</v>
          </cell>
          <cell r="O212" t="str">
            <v>Vejandla</v>
          </cell>
          <cell r="P212">
            <v>63</v>
          </cell>
          <cell r="Q212" t="str">
            <v>Repalle</v>
          </cell>
          <cell r="R212">
            <v>17</v>
          </cell>
          <cell r="S212" t="str">
            <v>I.B patnam</v>
          </cell>
          <cell r="T212">
            <v>85</v>
          </cell>
          <cell r="Y212" t="str">
            <v>Repalle</v>
          </cell>
          <cell r="Z212">
            <v>17</v>
          </cell>
          <cell r="AA212">
            <v>0.2</v>
          </cell>
        </row>
        <row r="213">
          <cell r="A213">
            <v>209</v>
          </cell>
          <cell r="B213" t="str">
            <v>Nizampatnam</v>
          </cell>
          <cell r="C213" t="str">
            <v>Gokarnamatam</v>
          </cell>
          <cell r="D213" t="str">
            <v>Nizampatnam</v>
          </cell>
          <cell r="E213" t="str">
            <v>Local</v>
          </cell>
          <cell r="F213">
            <v>2</v>
          </cell>
          <cell r="G213" t="str">
            <v>Zoolapalem</v>
          </cell>
          <cell r="H213">
            <v>43</v>
          </cell>
          <cell r="I213" t="str">
            <v>Lam</v>
          </cell>
          <cell r="J213">
            <v>68</v>
          </cell>
          <cell r="K213" t="str">
            <v>Kolluru</v>
          </cell>
          <cell r="L213">
            <v>55</v>
          </cell>
          <cell r="M213" t="str">
            <v>Vejandla</v>
          </cell>
          <cell r="N213">
            <v>50</v>
          </cell>
          <cell r="O213" t="str">
            <v>Vejandla</v>
          </cell>
          <cell r="P213">
            <v>50</v>
          </cell>
          <cell r="Q213" t="str">
            <v>Repalle</v>
          </cell>
          <cell r="R213">
            <v>27</v>
          </cell>
          <cell r="S213" t="str">
            <v>I.B patnam</v>
          </cell>
          <cell r="T213">
            <v>85</v>
          </cell>
          <cell r="Y213" t="str">
            <v>Repalle</v>
          </cell>
          <cell r="Z213">
            <v>27</v>
          </cell>
          <cell r="AA213">
            <v>0</v>
          </cell>
        </row>
        <row r="214">
          <cell r="A214">
            <v>210</v>
          </cell>
          <cell r="B214" t="str">
            <v>Adavuladeevi</v>
          </cell>
          <cell r="C214" t="str">
            <v>Gunnamthippa</v>
          </cell>
          <cell r="D214" t="str">
            <v>Nizampatnam</v>
          </cell>
          <cell r="E214" t="str">
            <v>Local</v>
          </cell>
          <cell r="F214">
            <v>2</v>
          </cell>
          <cell r="G214" t="str">
            <v>Zoolapalem</v>
          </cell>
          <cell r="H214">
            <v>37</v>
          </cell>
          <cell r="I214" t="str">
            <v>Lam</v>
          </cell>
          <cell r="J214">
            <v>90</v>
          </cell>
          <cell r="K214" t="str">
            <v>Kolluru</v>
          </cell>
          <cell r="L214">
            <v>49</v>
          </cell>
          <cell r="M214" t="str">
            <v>Vejandla</v>
          </cell>
          <cell r="N214">
            <v>72</v>
          </cell>
          <cell r="O214" t="str">
            <v>Vejandla</v>
          </cell>
          <cell r="P214">
            <v>72</v>
          </cell>
          <cell r="Q214" t="str">
            <v>Repalle</v>
          </cell>
          <cell r="R214">
            <v>21</v>
          </cell>
          <cell r="S214" t="str">
            <v>I.B patnam</v>
          </cell>
          <cell r="T214">
            <v>85</v>
          </cell>
          <cell r="Y214" t="str">
            <v>Repalle</v>
          </cell>
          <cell r="Z214">
            <v>21</v>
          </cell>
          <cell r="AA214">
            <v>0</v>
          </cell>
        </row>
        <row r="215">
          <cell r="A215">
            <v>211</v>
          </cell>
          <cell r="B215" t="str">
            <v>Gurunadhanagar</v>
          </cell>
          <cell r="C215" t="str">
            <v>Gurunadhanagar</v>
          </cell>
          <cell r="D215" t="str">
            <v>Nizampatnam</v>
          </cell>
          <cell r="E215" t="str">
            <v>Local</v>
          </cell>
          <cell r="F215">
            <v>2</v>
          </cell>
          <cell r="G215" t="str">
            <v>Zoolapalem</v>
          </cell>
          <cell r="H215">
            <v>31</v>
          </cell>
          <cell r="I215" t="str">
            <v>Lam</v>
          </cell>
          <cell r="J215">
            <v>85</v>
          </cell>
          <cell r="K215" t="str">
            <v>Kolluru</v>
          </cell>
          <cell r="L215">
            <v>43</v>
          </cell>
          <cell r="M215" t="str">
            <v>Vejandla</v>
          </cell>
          <cell r="N215">
            <v>67</v>
          </cell>
          <cell r="O215" t="str">
            <v>Vejandla</v>
          </cell>
          <cell r="P215">
            <v>67</v>
          </cell>
          <cell r="Q215" t="str">
            <v>Repalle</v>
          </cell>
          <cell r="R215">
            <v>15</v>
          </cell>
          <cell r="S215" t="str">
            <v>I.B patnam</v>
          </cell>
          <cell r="T215">
            <v>85</v>
          </cell>
          <cell r="Y215" t="str">
            <v>Repalle</v>
          </cell>
          <cell r="Z215">
            <v>15</v>
          </cell>
          <cell r="AA215">
            <v>0.2</v>
          </cell>
        </row>
        <row r="216">
          <cell r="A216">
            <v>212</v>
          </cell>
          <cell r="B216" t="str">
            <v>Adavuladeevi</v>
          </cell>
          <cell r="C216" t="str">
            <v>Harizanawada(Madigapalli) H/O Adavuladeevi</v>
          </cell>
          <cell r="D216" t="str">
            <v>Nizampatnam</v>
          </cell>
          <cell r="E216" t="str">
            <v>Local</v>
          </cell>
          <cell r="F216">
            <v>2</v>
          </cell>
          <cell r="G216" t="str">
            <v>Zoolapalem</v>
          </cell>
          <cell r="H216">
            <v>36</v>
          </cell>
          <cell r="I216" t="str">
            <v>Lam</v>
          </cell>
          <cell r="J216">
            <v>89</v>
          </cell>
          <cell r="K216" t="str">
            <v>Kolluru</v>
          </cell>
          <cell r="L216">
            <v>48</v>
          </cell>
          <cell r="M216" t="str">
            <v>Vejandla</v>
          </cell>
          <cell r="N216">
            <v>71</v>
          </cell>
          <cell r="O216" t="str">
            <v>Vejandla</v>
          </cell>
          <cell r="P216">
            <v>71</v>
          </cell>
          <cell r="Q216" t="str">
            <v>Repalle</v>
          </cell>
          <cell r="R216">
            <v>20</v>
          </cell>
          <cell r="S216" t="str">
            <v>I.B patnam</v>
          </cell>
          <cell r="T216">
            <v>85</v>
          </cell>
          <cell r="Y216" t="str">
            <v>Repalle</v>
          </cell>
          <cell r="Z216">
            <v>20</v>
          </cell>
          <cell r="AA216">
            <v>0</v>
          </cell>
        </row>
        <row r="217">
          <cell r="A217">
            <v>213</v>
          </cell>
          <cell r="B217" t="str">
            <v>Horrispeta</v>
          </cell>
          <cell r="C217" t="str">
            <v>Horrispet</v>
          </cell>
          <cell r="D217" t="str">
            <v>Nizampatnam</v>
          </cell>
          <cell r="E217" t="str">
            <v>Local</v>
          </cell>
          <cell r="F217">
            <v>2</v>
          </cell>
          <cell r="G217" t="str">
            <v>Zoolapalem</v>
          </cell>
          <cell r="H217">
            <v>33</v>
          </cell>
          <cell r="I217" t="str">
            <v>Lam</v>
          </cell>
          <cell r="J217">
            <v>86</v>
          </cell>
          <cell r="K217" t="str">
            <v>Kolluru</v>
          </cell>
          <cell r="L217">
            <v>42</v>
          </cell>
          <cell r="M217" t="str">
            <v>Vejandla</v>
          </cell>
          <cell r="N217">
            <v>68</v>
          </cell>
          <cell r="O217" t="str">
            <v>Vejandla</v>
          </cell>
          <cell r="P217">
            <v>68</v>
          </cell>
          <cell r="Q217" t="str">
            <v>Repalle</v>
          </cell>
          <cell r="R217">
            <v>17</v>
          </cell>
          <cell r="S217" t="str">
            <v>I.B patnam</v>
          </cell>
          <cell r="T217">
            <v>85</v>
          </cell>
          <cell r="Y217" t="str">
            <v>Repalle</v>
          </cell>
          <cell r="Z217">
            <v>17</v>
          </cell>
          <cell r="AA217">
            <v>0</v>
          </cell>
        </row>
        <row r="218">
          <cell r="A218">
            <v>214</v>
          </cell>
          <cell r="B218" t="str">
            <v>Dindi</v>
          </cell>
          <cell r="C218" t="str">
            <v>Jampanivaripalem</v>
          </cell>
          <cell r="D218" t="str">
            <v>Nizampatnam</v>
          </cell>
          <cell r="E218" t="str">
            <v>Local</v>
          </cell>
          <cell r="F218">
            <v>2</v>
          </cell>
          <cell r="G218" t="str">
            <v>Zoolapalem</v>
          </cell>
          <cell r="H218">
            <v>46</v>
          </cell>
          <cell r="I218" t="str">
            <v>Lam</v>
          </cell>
          <cell r="J218">
            <v>95</v>
          </cell>
          <cell r="K218" t="str">
            <v>Kolluru</v>
          </cell>
          <cell r="L218">
            <v>58</v>
          </cell>
          <cell r="M218" t="str">
            <v>Vejandla</v>
          </cell>
          <cell r="N218">
            <v>77</v>
          </cell>
          <cell r="O218" t="str">
            <v>Vejandla</v>
          </cell>
          <cell r="P218">
            <v>77</v>
          </cell>
          <cell r="Q218" t="str">
            <v>Repalle</v>
          </cell>
          <cell r="R218">
            <v>30</v>
          </cell>
          <cell r="S218" t="str">
            <v>I.B patnam</v>
          </cell>
          <cell r="T218">
            <v>85</v>
          </cell>
          <cell r="Y218" t="str">
            <v>Repalle</v>
          </cell>
          <cell r="Z218">
            <v>30</v>
          </cell>
          <cell r="AA218">
            <v>0</v>
          </cell>
        </row>
        <row r="219">
          <cell r="A219">
            <v>215</v>
          </cell>
          <cell r="B219" t="str">
            <v>Amudalapalli</v>
          </cell>
          <cell r="C219" t="str">
            <v>Kallipalem</v>
          </cell>
          <cell r="D219" t="str">
            <v>Nizampatnam</v>
          </cell>
          <cell r="E219" t="str">
            <v>Local</v>
          </cell>
          <cell r="F219">
            <v>2</v>
          </cell>
          <cell r="G219" t="str">
            <v>Zoolapalem</v>
          </cell>
          <cell r="H219">
            <v>41</v>
          </cell>
          <cell r="I219" t="str">
            <v>Lam</v>
          </cell>
          <cell r="J219">
            <v>86</v>
          </cell>
          <cell r="K219" t="str">
            <v>Kolluru</v>
          </cell>
          <cell r="L219">
            <v>51</v>
          </cell>
          <cell r="M219" t="str">
            <v>Vejandla</v>
          </cell>
          <cell r="N219">
            <v>71</v>
          </cell>
          <cell r="O219" t="str">
            <v>Vejandla</v>
          </cell>
          <cell r="P219">
            <v>71</v>
          </cell>
          <cell r="Q219" t="str">
            <v>Repalle</v>
          </cell>
          <cell r="R219">
            <v>24</v>
          </cell>
          <cell r="S219" t="str">
            <v>I.B patnam</v>
          </cell>
          <cell r="T219">
            <v>85</v>
          </cell>
          <cell r="Y219" t="str">
            <v>Repalle</v>
          </cell>
          <cell r="Z219">
            <v>24</v>
          </cell>
          <cell r="AA219">
            <v>0</v>
          </cell>
        </row>
        <row r="220">
          <cell r="A220">
            <v>216</v>
          </cell>
          <cell r="B220" t="str">
            <v>Kuchinapudi</v>
          </cell>
          <cell r="C220" t="str">
            <v>Karravaripalem</v>
          </cell>
          <cell r="D220" t="str">
            <v>Nizampatnam</v>
          </cell>
          <cell r="E220" t="str">
            <v>Local</v>
          </cell>
          <cell r="F220">
            <v>2</v>
          </cell>
          <cell r="G220" t="str">
            <v>Zoolapalem</v>
          </cell>
          <cell r="H220">
            <v>31</v>
          </cell>
          <cell r="I220" t="str">
            <v>Lam</v>
          </cell>
          <cell r="J220">
            <v>80</v>
          </cell>
          <cell r="K220" t="str">
            <v>Kolluru</v>
          </cell>
          <cell r="L220">
            <v>43</v>
          </cell>
          <cell r="M220" t="str">
            <v>Vejandla</v>
          </cell>
          <cell r="N220">
            <v>62</v>
          </cell>
          <cell r="O220" t="str">
            <v>Vejandla</v>
          </cell>
          <cell r="P220">
            <v>62</v>
          </cell>
          <cell r="Q220" t="str">
            <v>Repalle</v>
          </cell>
          <cell r="R220">
            <v>15</v>
          </cell>
          <cell r="S220" t="str">
            <v>I.B patnam</v>
          </cell>
          <cell r="T220">
            <v>85</v>
          </cell>
          <cell r="Y220" t="str">
            <v>Repalle</v>
          </cell>
          <cell r="Z220">
            <v>15</v>
          </cell>
          <cell r="AA220">
            <v>0</v>
          </cell>
        </row>
        <row r="221">
          <cell r="A221">
            <v>217</v>
          </cell>
          <cell r="B221" t="str">
            <v>Borravaripalem</v>
          </cell>
          <cell r="C221" t="str">
            <v>Kesanavaripalem of Dindi</v>
          </cell>
          <cell r="D221" t="str">
            <v>Nizampatnam</v>
          </cell>
          <cell r="E221" t="str">
            <v>Local</v>
          </cell>
          <cell r="F221">
            <v>2</v>
          </cell>
          <cell r="G221" t="str">
            <v>Zoolapalem</v>
          </cell>
          <cell r="H221">
            <v>47</v>
          </cell>
          <cell r="I221" t="str">
            <v>Lam</v>
          </cell>
          <cell r="J221">
            <v>96</v>
          </cell>
          <cell r="K221" t="str">
            <v>Kolluru</v>
          </cell>
          <cell r="L221">
            <v>59</v>
          </cell>
          <cell r="M221" t="str">
            <v>Vejandla</v>
          </cell>
          <cell r="N221">
            <v>78</v>
          </cell>
          <cell r="O221" t="str">
            <v>Vejandla</v>
          </cell>
          <cell r="P221">
            <v>78</v>
          </cell>
          <cell r="Q221" t="str">
            <v>Repalle</v>
          </cell>
          <cell r="R221">
            <v>31</v>
          </cell>
          <cell r="S221" t="str">
            <v>I.B patnam</v>
          </cell>
          <cell r="T221">
            <v>85</v>
          </cell>
          <cell r="Y221" t="str">
            <v>Repalle</v>
          </cell>
          <cell r="Z221">
            <v>31</v>
          </cell>
          <cell r="AA221">
            <v>0</v>
          </cell>
        </row>
        <row r="222">
          <cell r="A222">
            <v>218</v>
          </cell>
          <cell r="B222" t="str">
            <v>Amudalapalli</v>
          </cell>
          <cell r="C222" t="str">
            <v>Komaravolu</v>
          </cell>
          <cell r="D222" t="str">
            <v>Nizampatnam</v>
          </cell>
          <cell r="E222" t="str">
            <v>Local</v>
          </cell>
          <cell r="F222">
            <v>2</v>
          </cell>
          <cell r="G222" t="str">
            <v>Zoolapalem</v>
          </cell>
          <cell r="H222">
            <v>36</v>
          </cell>
          <cell r="I222" t="str">
            <v>Lam</v>
          </cell>
          <cell r="J222">
            <v>67</v>
          </cell>
          <cell r="K222" t="str">
            <v>Kolluru</v>
          </cell>
          <cell r="L222">
            <v>48</v>
          </cell>
          <cell r="M222" t="str">
            <v>Vejandla</v>
          </cell>
          <cell r="N222">
            <v>49</v>
          </cell>
          <cell r="O222" t="str">
            <v>Vejandla</v>
          </cell>
          <cell r="P222">
            <v>49</v>
          </cell>
          <cell r="Q222" t="str">
            <v>Repalle</v>
          </cell>
          <cell r="R222">
            <v>20</v>
          </cell>
          <cell r="S222" t="str">
            <v>I.B patnam</v>
          </cell>
          <cell r="T222">
            <v>85</v>
          </cell>
          <cell r="Y222" t="str">
            <v>Repalle</v>
          </cell>
          <cell r="Z222">
            <v>20</v>
          </cell>
          <cell r="AA222">
            <v>0</v>
          </cell>
        </row>
        <row r="223">
          <cell r="A223">
            <v>219</v>
          </cell>
          <cell r="B223" t="str">
            <v>Konapalem</v>
          </cell>
          <cell r="C223" t="str">
            <v>Konaphalam</v>
          </cell>
          <cell r="D223" t="str">
            <v>Nizampatnam</v>
          </cell>
          <cell r="E223" t="str">
            <v>Local</v>
          </cell>
          <cell r="F223">
            <v>2</v>
          </cell>
          <cell r="G223" t="str">
            <v>Zoolapalem</v>
          </cell>
          <cell r="H223">
            <v>41</v>
          </cell>
          <cell r="I223" t="str">
            <v>Lam</v>
          </cell>
          <cell r="J223">
            <v>86</v>
          </cell>
          <cell r="K223" t="str">
            <v>Kolluru</v>
          </cell>
          <cell r="L223">
            <v>51</v>
          </cell>
          <cell r="M223" t="str">
            <v>Vejandla</v>
          </cell>
          <cell r="N223">
            <v>71</v>
          </cell>
          <cell r="O223" t="str">
            <v>Vejandla</v>
          </cell>
          <cell r="P223">
            <v>71</v>
          </cell>
          <cell r="Q223" t="str">
            <v>Repalle</v>
          </cell>
          <cell r="R223">
            <v>24</v>
          </cell>
          <cell r="S223" t="str">
            <v>I.B patnam</v>
          </cell>
          <cell r="T223">
            <v>85</v>
          </cell>
          <cell r="Y223" t="str">
            <v>Repalle</v>
          </cell>
          <cell r="Z223">
            <v>24</v>
          </cell>
          <cell r="AA223">
            <v>0</v>
          </cell>
        </row>
        <row r="224">
          <cell r="A224">
            <v>220</v>
          </cell>
          <cell r="B224" t="str">
            <v>Kopuruvaripalem</v>
          </cell>
          <cell r="C224" t="str">
            <v>Kopurivaripalem</v>
          </cell>
          <cell r="D224" t="str">
            <v>Nizampatnam</v>
          </cell>
          <cell r="E224" t="str">
            <v>Local</v>
          </cell>
          <cell r="F224">
            <v>2</v>
          </cell>
          <cell r="G224" t="str">
            <v>Zoolapalem</v>
          </cell>
          <cell r="H224">
            <v>26</v>
          </cell>
          <cell r="I224" t="str">
            <v>Lam</v>
          </cell>
          <cell r="J224">
            <v>76</v>
          </cell>
          <cell r="K224" t="str">
            <v>Kolluru</v>
          </cell>
          <cell r="L224">
            <v>38</v>
          </cell>
          <cell r="M224" t="str">
            <v>Vejandla</v>
          </cell>
          <cell r="N224">
            <v>57</v>
          </cell>
          <cell r="O224" t="str">
            <v>Vejandla</v>
          </cell>
          <cell r="P224">
            <v>57</v>
          </cell>
          <cell r="Q224" t="str">
            <v>Repalle</v>
          </cell>
          <cell r="R224">
            <v>9</v>
          </cell>
          <cell r="S224" t="str">
            <v>I.B patnam</v>
          </cell>
          <cell r="T224">
            <v>85</v>
          </cell>
          <cell r="Y224" t="str">
            <v>Repalle</v>
          </cell>
          <cell r="Z224">
            <v>9</v>
          </cell>
          <cell r="AA224">
            <v>0.2</v>
          </cell>
        </row>
        <row r="225">
          <cell r="A225">
            <v>221</v>
          </cell>
          <cell r="B225" t="str">
            <v>Nizampatnam</v>
          </cell>
          <cell r="C225" t="str">
            <v>Krosurivaripalem</v>
          </cell>
          <cell r="D225" t="str">
            <v>Nizampatnam</v>
          </cell>
          <cell r="E225" t="str">
            <v>Local</v>
          </cell>
          <cell r="F225">
            <v>2</v>
          </cell>
          <cell r="G225" t="str">
            <v>Zoolapalem</v>
          </cell>
          <cell r="H225">
            <v>37</v>
          </cell>
          <cell r="I225" t="str">
            <v>Lam</v>
          </cell>
          <cell r="J225">
            <v>62</v>
          </cell>
          <cell r="K225" t="str">
            <v>Kolluru</v>
          </cell>
          <cell r="L225">
            <v>49</v>
          </cell>
          <cell r="M225" t="str">
            <v>Vejandla</v>
          </cell>
          <cell r="N225">
            <v>44</v>
          </cell>
          <cell r="O225" t="str">
            <v>Vejandla</v>
          </cell>
          <cell r="P225">
            <v>44</v>
          </cell>
          <cell r="Q225" t="str">
            <v>Repalle</v>
          </cell>
          <cell r="R225">
            <v>21</v>
          </cell>
          <cell r="S225" t="str">
            <v>I.B patnam</v>
          </cell>
          <cell r="T225">
            <v>85</v>
          </cell>
          <cell r="Y225" t="str">
            <v>Repalle</v>
          </cell>
          <cell r="Z225">
            <v>21</v>
          </cell>
          <cell r="AA225">
            <v>0</v>
          </cell>
        </row>
        <row r="226">
          <cell r="A226">
            <v>222</v>
          </cell>
          <cell r="B226" t="str">
            <v>Kothapalem</v>
          </cell>
          <cell r="C226" t="str">
            <v>Kothapalem</v>
          </cell>
          <cell r="D226" t="str">
            <v>Nizampatnam</v>
          </cell>
          <cell r="E226" t="str">
            <v>Local</v>
          </cell>
          <cell r="F226">
            <v>2</v>
          </cell>
          <cell r="G226" t="str">
            <v>Zoolapalem</v>
          </cell>
          <cell r="H226">
            <v>42</v>
          </cell>
          <cell r="I226" t="str">
            <v>Lam</v>
          </cell>
          <cell r="J226">
            <v>95</v>
          </cell>
          <cell r="K226" t="str">
            <v>Kolluru</v>
          </cell>
          <cell r="L226">
            <v>54</v>
          </cell>
          <cell r="M226" t="str">
            <v>Vejandla</v>
          </cell>
          <cell r="N226">
            <v>77</v>
          </cell>
          <cell r="O226" t="str">
            <v>Vejandla</v>
          </cell>
          <cell r="P226">
            <v>77</v>
          </cell>
          <cell r="Q226" t="str">
            <v>Repalle</v>
          </cell>
          <cell r="R226">
            <v>26</v>
          </cell>
          <cell r="S226" t="str">
            <v>I.B patnam</v>
          </cell>
          <cell r="T226">
            <v>85</v>
          </cell>
          <cell r="Y226" t="str">
            <v>Repalle</v>
          </cell>
          <cell r="Z226">
            <v>26</v>
          </cell>
          <cell r="AA226">
            <v>0</v>
          </cell>
        </row>
        <row r="227">
          <cell r="A227">
            <v>223</v>
          </cell>
          <cell r="B227" t="str">
            <v>Kothapalem</v>
          </cell>
          <cell r="C227" t="str">
            <v>Kothuru</v>
          </cell>
          <cell r="D227" t="str">
            <v>Nizampatnam</v>
          </cell>
          <cell r="E227" t="str">
            <v>Local</v>
          </cell>
          <cell r="F227">
            <v>2</v>
          </cell>
          <cell r="G227" t="str">
            <v>Zoolapalem</v>
          </cell>
          <cell r="H227">
            <v>42</v>
          </cell>
          <cell r="I227" t="str">
            <v>Lam</v>
          </cell>
          <cell r="J227">
            <v>95</v>
          </cell>
          <cell r="K227" t="str">
            <v>Kolluru</v>
          </cell>
          <cell r="L227">
            <v>54</v>
          </cell>
          <cell r="M227" t="str">
            <v>Vejandla</v>
          </cell>
          <cell r="N227">
            <v>77</v>
          </cell>
          <cell r="O227" t="str">
            <v>Vejandla</v>
          </cell>
          <cell r="P227">
            <v>77</v>
          </cell>
          <cell r="Q227" t="str">
            <v>Repalle</v>
          </cell>
          <cell r="R227">
            <v>26</v>
          </cell>
          <cell r="S227" t="str">
            <v>I.B patnam</v>
          </cell>
          <cell r="T227">
            <v>85</v>
          </cell>
          <cell r="Y227" t="str">
            <v>Repalle</v>
          </cell>
          <cell r="Z227">
            <v>26</v>
          </cell>
          <cell r="AA227">
            <v>0</v>
          </cell>
        </row>
        <row r="228">
          <cell r="A228">
            <v>224</v>
          </cell>
          <cell r="B228" t="str">
            <v>Kopuruvaripalem</v>
          </cell>
          <cell r="C228" t="str">
            <v>Kuchinapudi</v>
          </cell>
          <cell r="D228" t="str">
            <v>Nizampatnam</v>
          </cell>
          <cell r="E228" t="str">
            <v>Local</v>
          </cell>
          <cell r="F228">
            <v>2</v>
          </cell>
          <cell r="G228" t="str">
            <v>Zoolapalem</v>
          </cell>
          <cell r="H228">
            <v>31</v>
          </cell>
          <cell r="I228" t="str">
            <v>Lam</v>
          </cell>
          <cell r="J228">
            <v>80</v>
          </cell>
          <cell r="K228" t="str">
            <v>Kolluru</v>
          </cell>
          <cell r="L228">
            <v>43</v>
          </cell>
          <cell r="M228" t="str">
            <v>Vejandla</v>
          </cell>
          <cell r="N228">
            <v>62</v>
          </cell>
          <cell r="O228" t="str">
            <v>Vejandla</v>
          </cell>
          <cell r="P228">
            <v>62</v>
          </cell>
          <cell r="Q228" t="str">
            <v>Repalle</v>
          </cell>
          <cell r="R228">
            <v>15</v>
          </cell>
          <cell r="S228" t="str">
            <v>I.B patnam</v>
          </cell>
          <cell r="T228">
            <v>85</v>
          </cell>
          <cell r="Y228" t="str">
            <v>Repalle</v>
          </cell>
          <cell r="Z228">
            <v>15</v>
          </cell>
          <cell r="AA228">
            <v>0.2</v>
          </cell>
        </row>
        <row r="229">
          <cell r="A229">
            <v>225</v>
          </cell>
          <cell r="B229" t="str">
            <v>Kuchinapudi</v>
          </cell>
          <cell r="C229" t="str">
            <v>Linginenivaripalem</v>
          </cell>
          <cell r="D229" t="str">
            <v>Nizampatnam</v>
          </cell>
          <cell r="E229" t="str">
            <v>Local</v>
          </cell>
          <cell r="F229">
            <v>2</v>
          </cell>
          <cell r="G229" t="str">
            <v>Zoolapalem</v>
          </cell>
          <cell r="H229">
            <v>26</v>
          </cell>
          <cell r="I229" t="str">
            <v>Lam</v>
          </cell>
          <cell r="J229">
            <v>79</v>
          </cell>
          <cell r="K229" t="str">
            <v>Kolluru</v>
          </cell>
          <cell r="L229">
            <v>38</v>
          </cell>
          <cell r="M229" t="str">
            <v>Vejandla</v>
          </cell>
          <cell r="N229">
            <v>61</v>
          </cell>
          <cell r="O229" t="str">
            <v>Vejandla</v>
          </cell>
          <cell r="P229">
            <v>61</v>
          </cell>
          <cell r="Q229" t="str">
            <v>Repalle</v>
          </cell>
          <cell r="R229">
            <v>10</v>
          </cell>
          <cell r="S229" t="str">
            <v>I.B patnam</v>
          </cell>
          <cell r="T229">
            <v>85</v>
          </cell>
          <cell r="Y229" t="str">
            <v>Repalle</v>
          </cell>
          <cell r="Z229">
            <v>10</v>
          </cell>
          <cell r="AA229">
            <v>0.2</v>
          </cell>
        </row>
        <row r="230">
          <cell r="A230">
            <v>226</v>
          </cell>
          <cell r="B230" t="str">
            <v>Pallapatla</v>
          </cell>
          <cell r="C230" t="str">
            <v>Madigapalli Pallapatla</v>
          </cell>
          <cell r="D230" t="str">
            <v>Nizampatnam</v>
          </cell>
          <cell r="E230" t="str">
            <v>Local</v>
          </cell>
          <cell r="F230">
            <v>2</v>
          </cell>
          <cell r="G230" t="str">
            <v>Zoolapalem</v>
          </cell>
          <cell r="H230">
            <v>27</v>
          </cell>
          <cell r="I230" t="str">
            <v>Lam</v>
          </cell>
          <cell r="J230">
            <v>75</v>
          </cell>
          <cell r="K230" t="str">
            <v>Kolluru</v>
          </cell>
          <cell r="L230">
            <v>39</v>
          </cell>
          <cell r="M230" t="str">
            <v>Vejandla</v>
          </cell>
          <cell r="N230">
            <v>57</v>
          </cell>
          <cell r="O230" t="str">
            <v>Vejandla</v>
          </cell>
          <cell r="P230">
            <v>57</v>
          </cell>
          <cell r="Q230" t="str">
            <v>Repalle</v>
          </cell>
          <cell r="R230">
            <v>10</v>
          </cell>
          <cell r="S230" t="str">
            <v>I.B patnam</v>
          </cell>
          <cell r="T230">
            <v>85</v>
          </cell>
          <cell r="Y230" t="str">
            <v>Repalle</v>
          </cell>
          <cell r="Z230">
            <v>10</v>
          </cell>
          <cell r="AA230">
            <v>0.2</v>
          </cell>
        </row>
        <row r="231">
          <cell r="A231">
            <v>227</v>
          </cell>
          <cell r="B231" t="str">
            <v>Adavuladeevi</v>
          </cell>
          <cell r="C231" t="str">
            <v>Mahammadiyapalem</v>
          </cell>
          <cell r="D231" t="str">
            <v>Nizampatnam</v>
          </cell>
          <cell r="E231" t="str">
            <v>Local</v>
          </cell>
          <cell r="F231">
            <v>2</v>
          </cell>
          <cell r="G231" t="str">
            <v>Zoolapalem</v>
          </cell>
          <cell r="H231">
            <v>37</v>
          </cell>
          <cell r="I231" t="str">
            <v>Lam</v>
          </cell>
          <cell r="J231">
            <v>90</v>
          </cell>
          <cell r="K231" t="str">
            <v>Kolluru</v>
          </cell>
          <cell r="L231">
            <v>49</v>
          </cell>
          <cell r="M231" t="str">
            <v>Vejandla</v>
          </cell>
          <cell r="N231">
            <v>72</v>
          </cell>
          <cell r="O231" t="str">
            <v>Vejandla</v>
          </cell>
          <cell r="P231">
            <v>72</v>
          </cell>
          <cell r="Q231" t="str">
            <v>Repalle</v>
          </cell>
          <cell r="R231">
            <v>21</v>
          </cell>
          <cell r="S231" t="str">
            <v>I.B patnam</v>
          </cell>
          <cell r="T231">
            <v>85</v>
          </cell>
          <cell r="Y231" t="str">
            <v>Repalle</v>
          </cell>
          <cell r="Z231">
            <v>21</v>
          </cell>
          <cell r="AA231">
            <v>0</v>
          </cell>
        </row>
        <row r="232">
          <cell r="A232">
            <v>228</v>
          </cell>
          <cell r="B232" t="str">
            <v>Adavuladeevi</v>
          </cell>
          <cell r="C232" t="str">
            <v>Mallikharjunapuram</v>
          </cell>
          <cell r="D232" t="str">
            <v>Nizampatnam</v>
          </cell>
          <cell r="E232" t="str">
            <v>Local</v>
          </cell>
          <cell r="F232">
            <v>2</v>
          </cell>
          <cell r="G232" t="str">
            <v>Zoolapalem</v>
          </cell>
          <cell r="H232">
            <v>36</v>
          </cell>
          <cell r="I232" t="str">
            <v>Lam</v>
          </cell>
          <cell r="J232">
            <v>89</v>
          </cell>
          <cell r="K232" t="str">
            <v>Kolluru</v>
          </cell>
          <cell r="L232">
            <v>48</v>
          </cell>
          <cell r="M232" t="str">
            <v>Vejandla</v>
          </cell>
          <cell r="N232">
            <v>71</v>
          </cell>
          <cell r="O232" t="str">
            <v>Vejandla</v>
          </cell>
          <cell r="P232">
            <v>71</v>
          </cell>
          <cell r="Q232" t="str">
            <v>Repalle</v>
          </cell>
          <cell r="R232">
            <v>20</v>
          </cell>
          <cell r="S232" t="str">
            <v>I.B patnam</v>
          </cell>
          <cell r="T232">
            <v>85</v>
          </cell>
          <cell r="Y232" t="str">
            <v>Repalle</v>
          </cell>
          <cell r="Z232">
            <v>20</v>
          </cell>
          <cell r="AA232">
            <v>0</v>
          </cell>
        </row>
        <row r="233">
          <cell r="A233">
            <v>229</v>
          </cell>
          <cell r="B233" t="str">
            <v>Muthupalli</v>
          </cell>
          <cell r="C233" t="str">
            <v>Marakavaripalem  of Nizampatnam</v>
          </cell>
          <cell r="D233" t="str">
            <v>Nizampatnam</v>
          </cell>
          <cell r="E233" t="str">
            <v>Local</v>
          </cell>
          <cell r="F233">
            <v>2</v>
          </cell>
          <cell r="G233" t="str">
            <v>Zoolapalem</v>
          </cell>
          <cell r="H233">
            <v>39</v>
          </cell>
          <cell r="I233" t="str">
            <v>Lam</v>
          </cell>
          <cell r="J233">
            <v>64</v>
          </cell>
          <cell r="K233" t="str">
            <v>Kolluru</v>
          </cell>
          <cell r="L233">
            <v>49</v>
          </cell>
          <cell r="M233" t="str">
            <v>Vejandla</v>
          </cell>
          <cell r="N233">
            <v>46</v>
          </cell>
          <cell r="O233" t="str">
            <v>Vejandla</v>
          </cell>
          <cell r="P233">
            <v>46</v>
          </cell>
          <cell r="Q233" t="str">
            <v>Repalle</v>
          </cell>
          <cell r="R233">
            <v>21</v>
          </cell>
          <cell r="S233" t="str">
            <v>I.B patnam</v>
          </cell>
          <cell r="T233">
            <v>85</v>
          </cell>
          <cell r="Y233" t="str">
            <v>Repalle</v>
          </cell>
          <cell r="Z233">
            <v>21</v>
          </cell>
          <cell r="AA233">
            <v>0</v>
          </cell>
        </row>
        <row r="234">
          <cell r="A234">
            <v>230</v>
          </cell>
          <cell r="B234" t="str">
            <v>Nizampatnam</v>
          </cell>
          <cell r="C234" t="str">
            <v>Marakavaripalem of Muthupalli</v>
          </cell>
          <cell r="D234" t="str">
            <v>Nizampatnam</v>
          </cell>
          <cell r="E234" t="str">
            <v>Local</v>
          </cell>
          <cell r="F234">
            <v>2</v>
          </cell>
          <cell r="G234" t="str">
            <v>Zoolapalem</v>
          </cell>
          <cell r="H234">
            <v>42</v>
          </cell>
          <cell r="I234" t="str">
            <v>Lam</v>
          </cell>
          <cell r="J234">
            <v>69</v>
          </cell>
          <cell r="K234" t="str">
            <v>Kolluru</v>
          </cell>
          <cell r="L234">
            <v>45</v>
          </cell>
          <cell r="M234" t="str">
            <v>Vejandla</v>
          </cell>
          <cell r="N234">
            <v>51</v>
          </cell>
          <cell r="O234" t="str">
            <v>Vejandla</v>
          </cell>
          <cell r="P234">
            <v>51</v>
          </cell>
          <cell r="Q234" t="str">
            <v>Repalle</v>
          </cell>
          <cell r="R234">
            <v>17</v>
          </cell>
          <cell r="S234" t="str">
            <v>I.B patnam</v>
          </cell>
          <cell r="T234">
            <v>85</v>
          </cell>
          <cell r="Y234" t="str">
            <v>Repalle</v>
          </cell>
          <cell r="Z234">
            <v>17</v>
          </cell>
          <cell r="AA234">
            <v>0</v>
          </cell>
        </row>
        <row r="235">
          <cell r="A235">
            <v>231</v>
          </cell>
          <cell r="B235" t="str">
            <v>Gurunadhanagar</v>
          </cell>
          <cell r="C235" t="str">
            <v>Marrispet</v>
          </cell>
          <cell r="D235" t="str">
            <v>Nizampatnam</v>
          </cell>
          <cell r="E235" t="str">
            <v>Local</v>
          </cell>
          <cell r="F235">
            <v>2</v>
          </cell>
          <cell r="G235" t="str">
            <v>Zoolapalem</v>
          </cell>
          <cell r="H235">
            <v>32</v>
          </cell>
          <cell r="I235" t="str">
            <v>Lam</v>
          </cell>
          <cell r="J235">
            <v>86</v>
          </cell>
          <cell r="K235" t="str">
            <v>Kolluru</v>
          </cell>
          <cell r="L235">
            <v>44</v>
          </cell>
          <cell r="M235" t="str">
            <v>Vejandla</v>
          </cell>
          <cell r="N235">
            <v>68</v>
          </cell>
          <cell r="O235" t="str">
            <v>Vejandla</v>
          </cell>
          <cell r="P235">
            <v>68</v>
          </cell>
          <cell r="Q235" t="str">
            <v>Repalle</v>
          </cell>
          <cell r="R235">
            <v>16</v>
          </cell>
          <cell r="S235" t="str">
            <v>I.B patnam</v>
          </cell>
          <cell r="T235">
            <v>85</v>
          </cell>
          <cell r="Y235" t="str">
            <v>Repalle</v>
          </cell>
          <cell r="Z235">
            <v>16</v>
          </cell>
          <cell r="AA235">
            <v>0.2</v>
          </cell>
        </row>
        <row r="236">
          <cell r="A236">
            <v>232</v>
          </cell>
          <cell r="B236" t="str">
            <v>Pallapatla</v>
          </cell>
          <cell r="C236" t="str">
            <v>Mudirajupalem</v>
          </cell>
          <cell r="D236" t="str">
            <v>Nizampatnam</v>
          </cell>
          <cell r="E236" t="str">
            <v>Local</v>
          </cell>
          <cell r="F236">
            <v>2</v>
          </cell>
          <cell r="G236" t="str">
            <v>Zoolapalem</v>
          </cell>
          <cell r="H236">
            <v>26</v>
          </cell>
          <cell r="I236" t="str">
            <v>Lam</v>
          </cell>
          <cell r="J236">
            <v>76</v>
          </cell>
          <cell r="K236" t="str">
            <v>Kolluru</v>
          </cell>
          <cell r="L236">
            <v>38</v>
          </cell>
          <cell r="M236" t="str">
            <v>Vejandla</v>
          </cell>
          <cell r="N236">
            <v>57</v>
          </cell>
          <cell r="O236" t="str">
            <v>Vejandla</v>
          </cell>
          <cell r="P236">
            <v>57</v>
          </cell>
          <cell r="Q236" t="str">
            <v>Repalle</v>
          </cell>
          <cell r="R236">
            <v>9</v>
          </cell>
          <cell r="S236" t="str">
            <v>I.B patnam</v>
          </cell>
          <cell r="T236">
            <v>85</v>
          </cell>
          <cell r="Y236" t="str">
            <v>Repalle</v>
          </cell>
          <cell r="Z236">
            <v>9</v>
          </cell>
          <cell r="AA236">
            <v>0.2</v>
          </cell>
        </row>
        <row r="237">
          <cell r="A237">
            <v>233</v>
          </cell>
          <cell r="B237" t="str">
            <v>Kothapalem</v>
          </cell>
          <cell r="C237" t="str">
            <v>Muktheswarapuram</v>
          </cell>
          <cell r="D237" t="str">
            <v>Nizampatnam</v>
          </cell>
          <cell r="E237" t="str">
            <v>Local</v>
          </cell>
          <cell r="F237">
            <v>2</v>
          </cell>
          <cell r="G237" t="str">
            <v>Zoolapalem</v>
          </cell>
          <cell r="H237">
            <v>40</v>
          </cell>
          <cell r="I237" t="str">
            <v>Lam</v>
          </cell>
          <cell r="J237">
            <v>97</v>
          </cell>
          <cell r="K237" t="str">
            <v>Kolluru</v>
          </cell>
          <cell r="L237">
            <v>52</v>
          </cell>
          <cell r="M237" t="str">
            <v>Vejandla</v>
          </cell>
          <cell r="N237">
            <v>79</v>
          </cell>
          <cell r="O237" t="str">
            <v>Vejandla</v>
          </cell>
          <cell r="P237">
            <v>79</v>
          </cell>
          <cell r="Q237" t="str">
            <v>Repalle</v>
          </cell>
          <cell r="R237">
            <v>24</v>
          </cell>
          <cell r="S237" t="str">
            <v>I.B patnam</v>
          </cell>
          <cell r="T237">
            <v>85</v>
          </cell>
          <cell r="Y237" t="str">
            <v>Repalle</v>
          </cell>
          <cell r="Z237">
            <v>24</v>
          </cell>
          <cell r="AA237">
            <v>0</v>
          </cell>
        </row>
        <row r="238">
          <cell r="A238">
            <v>234</v>
          </cell>
          <cell r="B238" t="str">
            <v>Kothapalem</v>
          </cell>
          <cell r="C238" t="str">
            <v>Muneredu of Kothapalem</v>
          </cell>
          <cell r="D238" t="str">
            <v>Nizampatnam</v>
          </cell>
          <cell r="E238" t="str">
            <v>Local</v>
          </cell>
          <cell r="F238">
            <v>2</v>
          </cell>
          <cell r="G238" t="str">
            <v>Zoolapalem</v>
          </cell>
          <cell r="H238">
            <v>39</v>
          </cell>
          <cell r="I238" t="str">
            <v>Lam</v>
          </cell>
          <cell r="J238">
            <v>98</v>
          </cell>
          <cell r="K238" t="str">
            <v>Kolluru</v>
          </cell>
          <cell r="L238">
            <v>51</v>
          </cell>
          <cell r="M238" t="str">
            <v>Vejandla</v>
          </cell>
          <cell r="N238">
            <v>80</v>
          </cell>
          <cell r="O238" t="str">
            <v>Vejandla</v>
          </cell>
          <cell r="P238">
            <v>80</v>
          </cell>
          <cell r="Q238" t="str">
            <v>Repalle</v>
          </cell>
          <cell r="R238">
            <v>23</v>
          </cell>
          <cell r="S238" t="str">
            <v>I.B patnam</v>
          </cell>
          <cell r="T238">
            <v>85</v>
          </cell>
          <cell r="Y238" t="str">
            <v>Repalle</v>
          </cell>
          <cell r="Z238">
            <v>23</v>
          </cell>
          <cell r="AA238">
            <v>0</v>
          </cell>
        </row>
        <row r="239">
          <cell r="A239">
            <v>235</v>
          </cell>
          <cell r="B239" t="str">
            <v>Nizampatnam</v>
          </cell>
          <cell r="C239" t="str">
            <v>Muniredu of Nizampatnam</v>
          </cell>
          <cell r="D239" t="str">
            <v>Nizampatnam</v>
          </cell>
          <cell r="E239" t="str">
            <v>Local</v>
          </cell>
          <cell r="F239">
            <v>2</v>
          </cell>
          <cell r="G239" t="str">
            <v>Zoolapalem</v>
          </cell>
          <cell r="H239">
            <v>37</v>
          </cell>
          <cell r="I239" t="str">
            <v>Lam</v>
          </cell>
          <cell r="J239">
            <v>64</v>
          </cell>
          <cell r="K239" t="str">
            <v>Kolluru</v>
          </cell>
          <cell r="L239">
            <v>49</v>
          </cell>
          <cell r="M239" t="str">
            <v>Vejandla</v>
          </cell>
          <cell r="N239">
            <v>46</v>
          </cell>
          <cell r="O239" t="str">
            <v>Vejandla</v>
          </cell>
          <cell r="P239">
            <v>46</v>
          </cell>
          <cell r="Q239" t="str">
            <v>Repalle</v>
          </cell>
          <cell r="R239">
            <v>21</v>
          </cell>
          <cell r="S239" t="str">
            <v>I.B patnam</v>
          </cell>
          <cell r="T239">
            <v>85</v>
          </cell>
          <cell r="Y239" t="str">
            <v>Repalle</v>
          </cell>
          <cell r="Z239">
            <v>21</v>
          </cell>
          <cell r="AA239">
            <v>0</v>
          </cell>
        </row>
        <row r="240">
          <cell r="A240">
            <v>236</v>
          </cell>
          <cell r="B240" t="str">
            <v>Muthupalli</v>
          </cell>
          <cell r="C240" t="str">
            <v>Muthupalli Agraharam</v>
          </cell>
          <cell r="D240" t="str">
            <v>Nizampatnam</v>
          </cell>
          <cell r="E240" t="str">
            <v>Local</v>
          </cell>
          <cell r="F240">
            <v>2</v>
          </cell>
          <cell r="G240" t="str">
            <v>Zoolapalem</v>
          </cell>
          <cell r="H240">
            <v>42</v>
          </cell>
          <cell r="I240" t="str">
            <v>Lam</v>
          </cell>
          <cell r="J240">
            <v>69</v>
          </cell>
          <cell r="K240" t="str">
            <v>Kolluru</v>
          </cell>
          <cell r="L240">
            <v>45</v>
          </cell>
          <cell r="M240" t="str">
            <v>Vejandla</v>
          </cell>
          <cell r="N240">
            <v>51</v>
          </cell>
          <cell r="O240" t="str">
            <v>Vejandla</v>
          </cell>
          <cell r="P240">
            <v>51</v>
          </cell>
          <cell r="Q240" t="str">
            <v>Repalle</v>
          </cell>
          <cell r="R240">
            <v>17</v>
          </cell>
          <cell r="S240" t="str">
            <v>I.B patnam</v>
          </cell>
          <cell r="T240">
            <v>85</v>
          </cell>
          <cell r="Y240" t="str">
            <v>Repalle</v>
          </cell>
          <cell r="Z240">
            <v>17</v>
          </cell>
          <cell r="AA240">
            <v>0.2</v>
          </cell>
        </row>
        <row r="241">
          <cell r="A241">
            <v>237</v>
          </cell>
          <cell r="B241" t="str">
            <v>Kothapalem</v>
          </cell>
          <cell r="C241" t="str">
            <v>Nakshtranagar</v>
          </cell>
          <cell r="D241" t="str">
            <v>Nizampatnam</v>
          </cell>
          <cell r="E241" t="str">
            <v>Local</v>
          </cell>
          <cell r="F241">
            <v>2</v>
          </cell>
          <cell r="G241" t="str">
            <v>Zoolapalem</v>
          </cell>
          <cell r="H241">
            <v>38</v>
          </cell>
          <cell r="I241" t="str">
            <v>Lam</v>
          </cell>
          <cell r="J241">
            <v>92</v>
          </cell>
          <cell r="K241" t="str">
            <v>Kolluru</v>
          </cell>
          <cell r="L241">
            <v>51</v>
          </cell>
          <cell r="M241" t="str">
            <v>Vejandla</v>
          </cell>
          <cell r="N241">
            <v>74</v>
          </cell>
          <cell r="O241" t="str">
            <v>Vejandla</v>
          </cell>
          <cell r="P241">
            <v>74</v>
          </cell>
          <cell r="Q241" t="str">
            <v>Repalle</v>
          </cell>
          <cell r="R241">
            <v>23</v>
          </cell>
          <cell r="S241" t="str">
            <v>I.B patnam</v>
          </cell>
          <cell r="T241">
            <v>85</v>
          </cell>
          <cell r="Y241" t="str">
            <v>Repalle</v>
          </cell>
          <cell r="Z241">
            <v>23</v>
          </cell>
          <cell r="AA241">
            <v>0</v>
          </cell>
        </row>
        <row r="242">
          <cell r="A242">
            <v>238</v>
          </cell>
          <cell r="B242" t="str">
            <v>Dindi</v>
          </cell>
          <cell r="C242" t="str">
            <v>Narravaripalem</v>
          </cell>
          <cell r="D242" t="str">
            <v>Nizampatnam</v>
          </cell>
          <cell r="E242" t="str">
            <v>Local</v>
          </cell>
          <cell r="F242">
            <v>2</v>
          </cell>
          <cell r="G242" t="str">
            <v>Zoolapalem</v>
          </cell>
          <cell r="H242">
            <v>43</v>
          </cell>
          <cell r="I242" t="str">
            <v>Lam</v>
          </cell>
          <cell r="J242">
            <v>92</v>
          </cell>
          <cell r="K242" t="str">
            <v>Kolluru</v>
          </cell>
          <cell r="L242">
            <v>55</v>
          </cell>
          <cell r="M242" t="str">
            <v>Vejandla</v>
          </cell>
          <cell r="N242">
            <v>74</v>
          </cell>
          <cell r="O242" t="str">
            <v>Vejandla</v>
          </cell>
          <cell r="P242">
            <v>74</v>
          </cell>
          <cell r="Q242" t="str">
            <v>Repalle</v>
          </cell>
          <cell r="R242">
            <v>27</v>
          </cell>
          <cell r="S242" t="str">
            <v>I.B patnam</v>
          </cell>
          <cell r="T242">
            <v>85</v>
          </cell>
          <cell r="Y242" t="str">
            <v>Repalle</v>
          </cell>
          <cell r="Z242">
            <v>27</v>
          </cell>
          <cell r="AA242">
            <v>0</v>
          </cell>
        </row>
        <row r="243">
          <cell r="A243">
            <v>239</v>
          </cell>
          <cell r="B243" t="str">
            <v>Nizampatnam</v>
          </cell>
          <cell r="C243" t="str">
            <v>Nizampatnam</v>
          </cell>
          <cell r="D243" t="str">
            <v>Nizampatnam</v>
          </cell>
          <cell r="E243" t="str">
            <v>Local</v>
          </cell>
          <cell r="F243">
            <v>2</v>
          </cell>
          <cell r="G243" t="str">
            <v>Zoolapalem</v>
          </cell>
          <cell r="H243">
            <v>41</v>
          </cell>
          <cell r="I243" t="str">
            <v>Lam</v>
          </cell>
          <cell r="J243">
            <v>66</v>
          </cell>
          <cell r="K243" t="str">
            <v>Kolluru</v>
          </cell>
          <cell r="L243">
            <v>53</v>
          </cell>
          <cell r="M243" t="str">
            <v>Vejandla</v>
          </cell>
          <cell r="N243">
            <v>48</v>
          </cell>
          <cell r="O243" t="str">
            <v>Vejandla</v>
          </cell>
          <cell r="P243">
            <v>48</v>
          </cell>
          <cell r="Q243" t="str">
            <v>Repalle</v>
          </cell>
          <cell r="R243">
            <v>25</v>
          </cell>
          <cell r="S243" t="str">
            <v>I.B patnam</v>
          </cell>
          <cell r="T243">
            <v>85</v>
          </cell>
          <cell r="Y243" t="str">
            <v>Repalle</v>
          </cell>
          <cell r="Z243">
            <v>25</v>
          </cell>
          <cell r="AA243">
            <v>0</v>
          </cell>
        </row>
        <row r="244">
          <cell r="A244">
            <v>240</v>
          </cell>
          <cell r="B244" t="str">
            <v>Pallapatla</v>
          </cell>
          <cell r="C244" t="str">
            <v>Pallapatla</v>
          </cell>
          <cell r="D244" t="str">
            <v>Nizampatnam</v>
          </cell>
          <cell r="E244" t="str">
            <v>Local</v>
          </cell>
          <cell r="F244">
            <v>2</v>
          </cell>
          <cell r="G244" t="str">
            <v>Zoolapalem</v>
          </cell>
          <cell r="H244">
            <v>28</v>
          </cell>
          <cell r="I244" t="str">
            <v>Lam</v>
          </cell>
          <cell r="J244">
            <v>74</v>
          </cell>
          <cell r="K244" t="str">
            <v>Kolluru</v>
          </cell>
          <cell r="L244">
            <v>40</v>
          </cell>
          <cell r="M244" t="str">
            <v>Vejandla</v>
          </cell>
          <cell r="N244">
            <v>56</v>
          </cell>
          <cell r="O244" t="str">
            <v>Vejandla</v>
          </cell>
          <cell r="P244">
            <v>56</v>
          </cell>
          <cell r="Q244" t="str">
            <v>Repalle</v>
          </cell>
          <cell r="R244">
            <v>11</v>
          </cell>
          <cell r="S244" t="str">
            <v>I.B patnam</v>
          </cell>
          <cell r="T244">
            <v>85</v>
          </cell>
          <cell r="Y244" t="str">
            <v>Repalle</v>
          </cell>
          <cell r="Z244">
            <v>11</v>
          </cell>
          <cell r="AA244">
            <v>0.2</v>
          </cell>
        </row>
        <row r="245">
          <cell r="A245">
            <v>241</v>
          </cell>
          <cell r="B245" t="str">
            <v>Adavuladeevi</v>
          </cell>
          <cell r="C245" t="str">
            <v>Pallipalem</v>
          </cell>
          <cell r="D245" t="str">
            <v>Nizampatnam</v>
          </cell>
          <cell r="E245" t="str">
            <v>Local</v>
          </cell>
          <cell r="F245">
            <v>2</v>
          </cell>
          <cell r="G245" t="str">
            <v>Zoolapalem</v>
          </cell>
          <cell r="H245">
            <v>37</v>
          </cell>
          <cell r="I245" t="str">
            <v>Lam</v>
          </cell>
          <cell r="J245">
            <v>90</v>
          </cell>
          <cell r="K245" t="str">
            <v>Kolluru</v>
          </cell>
          <cell r="L245">
            <v>49</v>
          </cell>
          <cell r="M245" t="str">
            <v>Vejandla</v>
          </cell>
          <cell r="N245">
            <v>72</v>
          </cell>
          <cell r="O245" t="str">
            <v>Vejandla</v>
          </cell>
          <cell r="P245">
            <v>72</v>
          </cell>
          <cell r="Q245" t="str">
            <v>Repalle</v>
          </cell>
          <cell r="R245">
            <v>21</v>
          </cell>
          <cell r="S245" t="str">
            <v>I.B patnam</v>
          </cell>
          <cell r="T245">
            <v>85</v>
          </cell>
          <cell r="Y245" t="str">
            <v>Repalle</v>
          </cell>
          <cell r="Z245">
            <v>21</v>
          </cell>
          <cell r="AA245">
            <v>0</v>
          </cell>
        </row>
        <row r="246">
          <cell r="A246">
            <v>242</v>
          </cell>
          <cell r="B246" t="str">
            <v>Nizampatnam</v>
          </cell>
          <cell r="C246" t="str">
            <v>Pamarthi</v>
          </cell>
          <cell r="D246" t="str">
            <v>Nizampatnam</v>
          </cell>
          <cell r="E246" t="str">
            <v>Local</v>
          </cell>
          <cell r="F246">
            <v>2</v>
          </cell>
          <cell r="G246" t="str">
            <v>Zoolapalem</v>
          </cell>
          <cell r="H246">
            <v>48</v>
          </cell>
          <cell r="I246" t="str">
            <v>Lam</v>
          </cell>
          <cell r="J246">
            <v>74</v>
          </cell>
          <cell r="K246" t="str">
            <v>Kolluru</v>
          </cell>
          <cell r="L246">
            <v>60</v>
          </cell>
          <cell r="M246" t="str">
            <v>Vejandla</v>
          </cell>
          <cell r="N246">
            <v>56</v>
          </cell>
          <cell r="O246" t="str">
            <v>Vejandla</v>
          </cell>
          <cell r="P246">
            <v>56</v>
          </cell>
          <cell r="Q246" t="str">
            <v>Repalle</v>
          </cell>
          <cell r="R246">
            <v>54</v>
          </cell>
          <cell r="S246" t="str">
            <v>I.B patnam</v>
          </cell>
          <cell r="T246">
            <v>85</v>
          </cell>
          <cell r="Y246" t="str">
            <v>Repalle</v>
          </cell>
          <cell r="Z246">
            <v>54</v>
          </cell>
          <cell r="AA246">
            <v>0</v>
          </cell>
        </row>
        <row r="247">
          <cell r="A247">
            <v>243</v>
          </cell>
          <cell r="B247" t="str">
            <v>Dindi</v>
          </cell>
          <cell r="C247" t="str">
            <v>Parisavaripalem</v>
          </cell>
          <cell r="D247" t="str">
            <v>Nizampatnam</v>
          </cell>
          <cell r="E247" t="str">
            <v>Local</v>
          </cell>
          <cell r="F247">
            <v>2</v>
          </cell>
          <cell r="G247" t="str">
            <v>Zoolapalem</v>
          </cell>
          <cell r="H247">
            <v>44</v>
          </cell>
          <cell r="I247" t="str">
            <v>Lam</v>
          </cell>
          <cell r="J247">
            <v>93</v>
          </cell>
          <cell r="K247" t="str">
            <v>Kolluru</v>
          </cell>
          <cell r="L247">
            <v>56</v>
          </cell>
          <cell r="M247" t="str">
            <v>Vejandla</v>
          </cell>
          <cell r="N247">
            <v>75</v>
          </cell>
          <cell r="O247" t="str">
            <v>Vejandla</v>
          </cell>
          <cell r="P247">
            <v>75</v>
          </cell>
          <cell r="Q247" t="str">
            <v>Repalle</v>
          </cell>
          <cell r="R247">
            <v>28</v>
          </cell>
          <cell r="S247" t="str">
            <v>I.B patnam</v>
          </cell>
          <cell r="T247">
            <v>85</v>
          </cell>
          <cell r="Y247" t="str">
            <v>Repalle</v>
          </cell>
          <cell r="Z247">
            <v>28</v>
          </cell>
          <cell r="AA247">
            <v>0</v>
          </cell>
        </row>
        <row r="248">
          <cell r="A248">
            <v>244</v>
          </cell>
          <cell r="B248" t="str">
            <v>Nizampatnam</v>
          </cell>
          <cell r="C248" t="str">
            <v>Pasumarthivaripalem</v>
          </cell>
          <cell r="D248" t="str">
            <v>Nizampatnam</v>
          </cell>
          <cell r="E248" t="str">
            <v>Local</v>
          </cell>
          <cell r="F248">
            <v>2</v>
          </cell>
          <cell r="G248" t="str">
            <v>Zoolapalem</v>
          </cell>
          <cell r="H248">
            <v>44</v>
          </cell>
          <cell r="I248" t="str">
            <v>Lam</v>
          </cell>
          <cell r="J248">
            <v>69</v>
          </cell>
          <cell r="K248" t="str">
            <v>Kolluru</v>
          </cell>
          <cell r="L248">
            <v>56</v>
          </cell>
          <cell r="M248" t="str">
            <v>Vejandla</v>
          </cell>
          <cell r="N248">
            <v>51</v>
          </cell>
          <cell r="O248" t="str">
            <v>Vejandla</v>
          </cell>
          <cell r="P248">
            <v>51</v>
          </cell>
          <cell r="Q248" t="str">
            <v>Repalle</v>
          </cell>
          <cell r="R248">
            <v>28</v>
          </cell>
          <cell r="S248" t="str">
            <v>I.B patnam</v>
          </cell>
          <cell r="T248">
            <v>85</v>
          </cell>
          <cell r="Y248" t="str">
            <v>Repalle</v>
          </cell>
          <cell r="Z248">
            <v>28</v>
          </cell>
          <cell r="AA248">
            <v>0</v>
          </cell>
        </row>
        <row r="249">
          <cell r="A249">
            <v>245</v>
          </cell>
          <cell r="B249" t="str">
            <v>Kothapalem</v>
          </cell>
          <cell r="C249" t="str">
            <v>Pathuru H/O Kothapalem</v>
          </cell>
          <cell r="D249" t="str">
            <v>Nizampatnam</v>
          </cell>
          <cell r="E249" t="str">
            <v>Local</v>
          </cell>
          <cell r="F249">
            <v>2</v>
          </cell>
          <cell r="G249" t="str">
            <v>Zoolapalem</v>
          </cell>
          <cell r="H249">
            <v>43</v>
          </cell>
          <cell r="I249" t="str">
            <v>Lam</v>
          </cell>
          <cell r="J249">
            <v>96</v>
          </cell>
          <cell r="K249" t="str">
            <v>Kolluru</v>
          </cell>
          <cell r="L249">
            <v>53</v>
          </cell>
          <cell r="M249" t="str">
            <v>Vejandla</v>
          </cell>
          <cell r="N249">
            <v>78</v>
          </cell>
          <cell r="O249" t="str">
            <v>Vejandla</v>
          </cell>
          <cell r="P249">
            <v>78</v>
          </cell>
          <cell r="Q249" t="str">
            <v>Repalle</v>
          </cell>
          <cell r="R249">
            <v>25</v>
          </cell>
          <cell r="S249" t="str">
            <v>I.B patnam</v>
          </cell>
          <cell r="T249">
            <v>85</v>
          </cell>
          <cell r="Y249" t="str">
            <v>Repalle</v>
          </cell>
          <cell r="Z249">
            <v>25</v>
          </cell>
          <cell r="AA249">
            <v>0</v>
          </cell>
        </row>
        <row r="250">
          <cell r="A250">
            <v>246</v>
          </cell>
          <cell r="B250" t="str">
            <v>Garuvupalem</v>
          </cell>
          <cell r="C250" t="str">
            <v>Pillavaripalem</v>
          </cell>
          <cell r="D250" t="str">
            <v>Nizampatnam</v>
          </cell>
          <cell r="E250" t="str">
            <v>Local</v>
          </cell>
          <cell r="F250">
            <v>2</v>
          </cell>
          <cell r="G250" t="str">
            <v>Zoolapalem</v>
          </cell>
          <cell r="H250">
            <v>35</v>
          </cell>
          <cell r="I250" t="str">
            <v>Lam</v>
          </cell>
          <cell r="J250">
            <v>83</v>
          </cell>
          <cell r="K250" t="str">
            <v>Kolluru</v>
          </cell>
          <cell r="L250">
            <v>47</v>
          </cell>
          <cell r="M250" t="str">
            <v>Vejandla</v>
          </cell>
          <cell r="N250">
            <v>65</v>
          </cell>
          <cell r="O250" t="str">
            <v>Vejandla</v>
          </cell>
          <cell r="P250">
            <v>65</v>
          </cell>
          <cell r="Q250" t="str">
            <v>Repalle</v>
          </cell>
          <cell r="R250">
            <v>19</v>
          </cell>
          <cell r="S250" t="str">
            <v>I.B patnam</v>
          </cell>
          <cell r="T250">
            <v>85</v>
          </cell>
          <cell r="Y250" t="str">
            <v>Repalle</v>
          </cell>
          <cell r="Z250">
            <v>19</v>
          </cell>
          <cell r="AA250">
            <v>0.2</v>
          </cell>
        </row>
        <row r="251">
          <cell r="A251">
            <v>247</v>
          </cell>
          <cell r="B251" t="str">
            <v>Pregnam</v>
          </cell>
          <cell r="C251" t="str">
            <v>Pregnam</v>
          </cell>
          <cell r="D251" t="str">
            <v>Nizampatnam</v>
          </cell>
          <cell r="E251" t="str">
            <v>Local</v>
          </cell>
          <cell r="F251">
            <v>2</v>
          </cell>
          <cell r="G251" t="str">
            <v>Zoolapalem</v>
          </cell>
          <cell r="H251">
            <v>36</v>
          </cell>
          <cell r="I251" t="str">
            <v>Lam</v>
          </cell>
          <cell r="J251">
            <v>84</v>
          </cell>
          <cell r="K251" t="str">
            <v>Kolluru</v>
          </cell>
          <cell r="L251">
            <v>47</v>
          </cell>
          <cell r="M251" t="str">
            <v>Vejandla</v>
          </cell>
          <cell r="N251">
            <v>67</v>
          </cell>
          <cell r="O251" t="str">
            <v>Vejandla</v>
          </cell>
          <cell r="P251">
            <v>67</v>
          </cell>
          <cell r="Q251" t="str">
            <v>Repalle</v>
          </cell>
          <cell r="R251">
            <v>20</v>
          </cell>
          <cell r="S251" t="str">
            <v>I.B patnam</v>
          </cell>
          <cell r="T251">
            <v>85</v>
          </cell>
          <cell r="Y251" t="str">
            <v>Repalle</v>
          </cell>
          <cell r="Z251">
            <v>20</v>
          </cell>
          <cell r="AA251">
            <v>0</v>
          </cell>
        </row>
        <row r="252">
          <cell r="A252">
            <v>248</v>
          </cell>
          <cell r="B252" t="str">
            <v>Kuchinapudi</v>
          </cell>
          <cell r="C252" t="str">
            <v>Pullameraka</v>
          </cell>
          <cell r="D252" t="str">
            <v>Nizampatnam</v>
          </cell>
          <cell r="E252" t="str">
            <v>Local</v>
          </cell>
          <cell r="F252">
            <v>2</v>
          </cell>
          <cell r="G252" t="str">
            <v>Zoolapalem</v>
          </cell>
          <cell r="H252">
            <v>30</v>
          </cell>
          <cell r="I252" t="str">
            <v>Lam</v>
          </cell>
          <cell r="J252">
            <v>79</v>
          </cell>
          <cell r="K252" t="str">
            <v>Kolluru</v>
          </cell>
          <cell r="L252">
            <v>42</v>
          </cell>
          <cell r="M252" t="str">
            <v>Vejandla</v>
          </cell>
          <cell r="N252">
            <v>61</v>
          </cell>
          <cell r="O252" t="str">
            <v>Vejandla</v>
          </cell>
          <cell r="P252">
            <v>61</v>
          </cell>
          <cell r="Q252" t="str">
            <v>Repalle</v>
          </cell>
          <cell r="R252">
            <v>14</v>
          </cell>
          <cell r="S252" t="str">
            <v>I.B patnam</v>
          </cell>
          <cell r="T252">
            <v>85</v>
          </cell>
          <cell r="Y252" t="str">
            <v>Repalle</v>
          </cell>
          <cell r="Z252">
            <v>14</v>
          </cell>
          <cell r="AA252">
            <v>0.2</v>
          </cell>
        </row>
        <row r="253">
          <cell r="A253">
            <v>249</v>
          </cell>
          <cell r="B253" t="str">
            <v>Pallapatla</v>
          </cell>
          <cell r="C253" t="str">
            <v>Puttavaripalem</v>
          </cell>
          <cell r="D253" t="str">
            <v>Nizampatnam</v>
          </cell>
          <cell r="E253" t="str">
            <v>Local</v>
          </cell>
          <cell r="F253">
            <v>2</v>
          </cell>
          <cell r="G253" t="str">
            <v>Zoolapalem</v>
          </cell>
          <cell r="H253">
            <v>29</v>
          </cell>
          <cell r="I253" t="str">
            <v>Lam</v>
          </cell>
          <cell r="J253">
            <v>76</v>
          </cell>
          <cell r="K253" t="str">
            <v>Kolluru</v>
          </cell>
          <cell r="L253">
            <v>40</v>
          </cell>
          <cell r="M253" t="str">
            <v>Vejandla</v>
          </cell>
          <cell r="N253">
            <v>58</v>
          </cell>
          <cell r="O253" t="str">
            <v>Vejandla</v>
          </cell>
          <cell r="P253">
            <v>58</v>
          </cell>
          <cell r="Q253" t="str">
            <v>Repalle</v>
          </cell>
          <cell r="R253">
            <v>11</v>
          </cell>
          <cell r="S253" t="str">
            <v>I.B patnam</v>
          </cell>
          <cell r="T253">
            <v>85</v>
          </cell>
          <cell r="Y253" t="str">
            <v>Repalle</v>
          </cell>
          <cell r="Z253">
            <v>11</v>
          </cell>
          <cell r="AA253">
            <v>0.2</v>
          </cell>
        </row>
        <row r="254">
          <cell r="A254">
            <v>250</v>
          </cell>
          <cell r="B254" t="str">
            <v>Adavuladeevi</v>
          </cell>
          <cell r="C254" t="str">
            <v>Rajakapalem H/O Adavuladeevi</v>
          </cell>
          <cell r="D254" t="str">
            <v>Nizampatnam</v>
          </cell>
          <cell r="E254" t="str">
            <v>Local</v>
          </cell>
          <cell r="F254">
            <v>2</v>
          </cell>
          <cell r="G254" t="str">
            <v>Zoolapalem</v>
          </cell>
          <cell r="H254">
            <v>36</v>
          </cell>
          <cell r="I254" t="str">
            <v>Lam</v>
          </cell>
          <cell r="J254">
            <v>89</v>
          </cell>
          <cell r="K254" t="str">
            <v>Kolluru</v>
          </cell>
          <cell r="L254">
            <v>48</v>
          </cell>
          <cell r="M254" t="str">
            <v>Vejandla</v>
          </cell>
          <cell r="N254">
            <v>71</v>
          </cell>
          <cell r="O254" t="str">
            <v>Vejandla</v>
          </cell>
          <cell r="P254">
            <v>71</v>
          </cell>
          <cell r="Q254" t="str">
            <v>Repalle</v>
          </cell>
          <cell r="R254">
            <v>20</v>
          </cell>
          <cell r="S254" t="str">
            <v>I.B patnam</v>
          </cell>
          <cell r="T254">
            <v>85</v>
          </cell>
          <cell r="Y254" t="str">
            <v>Repalle</v>
          </cell>
          <cell r="Z254">
            <v>20</v>
          </cell>
          <cell r="AA254">
            <v>0</v>
          </cell>
        </row>
        <row r="255">
          <cell r="A255">
            <v>251</v>
          </cell>
          <cell r="B255" t="str">
            <v>Adavuladeevi</v>
          </cell>
          <cell r="C255" t="str">
            <v>Ramakrishnapuram</v>
          </cell>
          <cell r="D255" t="str">
            <v>Nizampatnam</v>
          </cell>
          <cell r="E255" t="str">
            <v>Local</v>
          </cell>
          <cell r="F255">
            <v>2</v>
          </cell>
          <cell r="G255" t="str">
            <v>Zoolapalem</v>
          </cell>
          <cell r="H255">
            <v>36</v>
          </cell>
          <cell r="I255" t="str">
            <v>Lam</v>
          </cell>
          <cell r="J255">
            <v>89</v>
          </cell>
          <cell r="K255" t="str">
            <v>Kolluru</v>
          </cell>
          <cell r="L255">
            <v>48</v>
          </cell>
          <cell r="M255" t="str">
            <v>Vejandla</v>
          </cell>
          <cell r="N255">
            <v>71</v>
          </cell>
          <cell r="O255" t="str">
            <v>Vejandla</v>
          </cell>
          <cell r="P255">
            <v>71</v>
          </cell>
          <cell r="Q255" t="str">
            <v>Repalle</v>
          </cell>
          <cell r="R255">
            <v>20</v>
          </cell>
          <cell r="S255" t="str">
            <v>I.B patnam</v>
          </cell>
          <cell r="T255">
            <v>85</v>
          </cell>
          <cell r="Y255" t="str">
            <v>Repalle</v>
          </cell>
          <cell r="Z255">
            <v>20</v>
          </cell>
          <cell r="AA255">
            <v>0</v>
          </cell>
        </row>
        <row r="256">
          <cell r="A256">
            <v>252</v>
          </cell>
          <cell r="B256" t="str">
            <v>Kothapalem</v>
          </cell>
          <cell r="C256" t="str">
            <v>Sanjeevanagar</v>
          </cell>
          <cell r="D256" t="str">
            <v>Nizampatnam</v>
          </cell>
          <cell r="E256" t="str">
            <v>Local</v>
          </cell>
          <cell r="F256">
            <v>2</v>
          </cell>
          <cell r="G256" t="str">
            <v>Zoolapalem</v>
          </cell>
          <cell r="H256">
            <v>39</v>
          </cell>
          <cell r="I256" t="str">
            <v>Lam</v>
          </cell>
          <cell r="J256">
            <v>92</v>
          </cell>
          <cell r="K256" t="str">
            <v>Kolluru</v>
          </cell>
          <cell r="L256">
            <v>51</v>
          </cell>
          <cell r="M256" t="str">
            <v>Vejandla</v>
          </cell>
          <cell r="N256">
            <v>74</v>
          </cell>
          <cell r="O256" t="str">
            <v>Vejandla</v>
          </cell>
          <cell r="P256">
            <v>74</v>
          </cell>
          <cell r="Q256" t="str">
            <v>Repalle</v>
          </cell>
          <cell r="R256">
            <v>23</v>
          </cell>
          <cell r="S256" t="str">
            <v>I.B patnam</v>
          </cell>
          <cell r="T256">
            <v>85</v>
          </cell>
          <cell r="Y256" t="str">
            <v>Repalle</v>
          </cell>
          <cell r="Z256">
            <v>23</v>
          </cell>
          <cell r="AA256">
            <v>0</v>
          </cell>
        </row>
        <row r="257">
          <cell r="A257">
            <v>253</v>
          </cell>
          <cell r="B257" t="str">
            <v>Kothapalem</v>
          </cell>
          <cell r="C257" t="str">
            <v>Sardhanagar Colony</v>
          </cell>
          <cell r="D257" t="str">
            <v>Nizampatnam</v>
          </cell>
          <cell r="E257" t="str">
            <v>Local</v>
          </cell>
          <cell r="F257">
            <v>2</v>
          </cell>
          <cell r="G257" t="str">
            <v>Zoolapalem</v>
          </cell>
          <cell r="H257">
            <v>42</v>
          </cell>
          <cell r="I257" t="str">
            <v>Lam</v>
          </cell>
          <cell r="J257">
            <v>95</v>
          </cell>
          <cell r="K257" t="str">
            <v>Kolluru</v>
          </cell>
          <cell r="L257">
            <v>54</v>
          </cell>
          <cell r="M257" t="str">
            <v>Vejandla</v>
          </cell>
          <cell r="N257">
            <v>77</v>
          </cell>
          <cell r="O257" t="str">
            <v>Vejandla</v>
          </cell>
          <cell r="P257">
            <v>77</v>
          </cell>
          <cell r="Q257" t="str">
            <v>Repalle</v>
          </cell>
          <cell r="R257">
            <v>26</v>
          </cell>
          <cell r="S257" t="str">
            <v>I.B patnam</v>
          </cell>
          <cell r="T257">
            <v>85</v>
          </cell>
          <cell r="Y257" t="str">
            <v>Repalle</v>
          </cell>
          <cell r="Z257">
            <v>26</v>
          </cell>
          <cell r="AA257">
            <v>0</v>
          </cell>
        </row>
        <row r="258">
          <cell r="A258">
            <v>254</v>
          </cell>
          <cell r="B258" t="str">
            <v>Kothapalem</v>
          </cell>
          <cell r="C258" t="str">
            <v>Tallathippa</v>
          </cell>
          <cell r="D258" t="str">
            <v>Nizampatnam</v>
          </cell>
          <cell r="E258" t="str">
            <v>Local</v>
          </cell>
          <cell r="F258">
            <v>2</v>
          </cell>
          <cell r="G258" t="str">
            <v>Zoolapalem</v>
          </cell>
          <cell r="H258">
            <v>40</v>
          </cell>
          <cell r="I258" t="str">
            <v>Lam</v>
          </cell>
          <cell r="J258">
            <v>97</v>
          </cell>
          <cell r="K258" t="str">
            <v>Kolluru</v>
          </cell>
          <cell r="L258">
            <v>52</v>
          </cell>
          <cell r="M258" t="str">
            <v>Vejandla</v>
          </cell>
          <cell r="N258">
            <v>79</v>
          </cell>
          <cell r="O258" t="str">
            <v>Vejandla</v>
          </cell>
          <cell r="P258">
            <v>79</v>
          </cell>
          <cell r="Q258" t="str">
            <v>Repalle</v>
          </cell>
          <cell r="R258">
            <v>24</v>
          </cell>
          <cell r="S258" t="str">
            <v>I.B patnam</v>
          </cell>
          <cell r="T258">
            <v>85</v>
          </cell>
          <cell r="Y258" t="str">
            <v>Repalle</v>
          </cell>
          <cell r="Z258">
            <v>24</v>
          </cell>
          <cell r="AA258">
            <v>0</v>
          </cell>
        </row>
        <row r="259">
          <cell r="A259">
            <v>255</v>
          </cell>
          <cell r="B259" t="str">
            <v>Nizampatnam</v>
          </cell>
          <cell r="C259" t="str">
            <v>Thomaspet</v>
          </cell>
          <cell r="D259" t="str">
            <v>Nizampatnam</v>
          </cell>
          <cell r="E259" t="str">
            <v>Local</v>
          </cell>
          <cell r="F259">
            <v>2</v>
          </cell>
          <cell r="G259" t="str">
            <v>Zoolapalem</v>
          </cell>
          <cell r="H259">
            <v>42</v>
          </cell>
          <cell r="I259" t="str">
            <v>Lam</v>
          </cell>
          <cell r="J259">
            <v>67</v>
          </cell>
          <cell r="K259" t="str">
            <v>Kolluru</v>
          </cell>
          <cell r="L259">
            <v>54</v>
          </cell>
          <cell r="M259" t="str">
            <v>Vejandla</v>
          </cell>
          <cell r="N259">
            <v>49</v>
          </cell>
          <cell r="O259" t="str">
            <v>Vejandla</v>
          </cell>
          <cell r="P259">
            <v>49</v>
          </cell>
          <cell r="Q259" t="str">
            <v>Repalle</v>
          </cell>
          <cell r="R259">
            <v>26</v>
          </cell>
          <cell r="S259" t="str">
            <v>I.B patnam</v>
          </cell>
          <cell r="T259">
            <v>85</v>
          </cell>
          <cell r="Y259" t="str">
            <v>Repalle</v>
          </cell>
          <cell r="Z259">
            <v>26</v>
          </cell>
          <cell r="AA259">
            <v>0</v>
          </cell>
        </row>
        <row r="260">
          <cell r="A260">
            <v>256</v>
          </cell>
          <cell r="B260" t="str">
            <v>Adavuladeevi</v>
          </cell>
          <cell r="C260" t="str">
            <v>Thotavaripalem</v>
          </cell>
          <cell r="D260" t="str">
            <v>Nizampatnam</v>
          </cell>
          <cell r="E260" t="str">
            <v>Local</v>
          </cell>
          <cell r="F260">
            <v>2</v>
          </cell>
          <cell r="G260" t="str">
            <v>Zoolapalem</v>
          </cell>
          <cell r="H260">
            <v>40</v>
          </cell>
          <cell r="I260" t="str">
            <v>Lam</v>
          </cell>
          <cell r="J260">
            <v>93</v>
          </cell>
          <cell r="K260" t="str">
            <v>Kolluru</v>
          </cell>
          <cell r="L260">
            <v>52</v>
          </cell>
          <cell r="M260" t="str">
            <v>Vejandla</v>
          </cell>
          <cell r="N260">
            <v>75</v>
          </cell>
          <cell r="O260" t="str">
            <v>Vejandla</v>
          </cell>
          <cell r="P260">
            <v>75</v>
          </cell>
          <cell r="Q260" t="str">
            <v>Repalle</v>
          </cell>
          <cell r="R260">
            <v>24</v>
          </cell>
          <cell r="S260" t="str">
            <v>I.B patnam</v>
          </cell>
          <cell r="T260">
            <v>85</v>
          </cell>
          <cell r="Y260" t="str">
            <v>Repalle</v>
          </cell>
          <cell r="Z260">
            <v>24</v>
          </cell>
          <cell r="AA260">
            <v>0</v>
          </cell>
        </row>
        <row r="261">
          <cell r="A261">
            <v>257</v>
          </cell>
          <cell r="B261" t="str">
            <v>Bavajiaplem</v>
          </cell>
          <cell r="C261" t="str">
            <v>Totakuravaripalem</v>
          </cell>
          <cell r="D261" t="str">
            <v>Nizampatnam</v>
          </cell>
          <cell r="E261" t="str">
            <v>Local</v>
          </cell>
          <cell r="F261">
            <v>2</v>
          </cell>
          <cell r="G261" t="str">
            <v>Zoolapalem</v>
          </cell>
          <cell r="H261">
            <v>42</v>
          </cell>
          <cell r="I261" t="str">
            <v>Lam</v>
          </cell>
          <cell r="J261">
            <v>67</v>
          </cell>
          <cell r="K261" t="str">
            <v>Kolluru</v>
          </cell>
          <cell r="L261">
            <v>54</v>
          </cell>
          <cell r="M261" t="str">
            <v>Vejandla</v>
          </cell>
          <cell r="N261">
            <v>49</v>
          </cell>
          <cell r="O261" t="str">
            <v>Vejandla</v>
          </cell>
          <cell r="P261">
            <v>49</v>
          </cell>
          <cell r="Q261" t="str">
            <v>Repalle</v>
          </cell>
          <cell r="R261">
            <v>26</v>
          </cell>
          <cell r="S261" t="str">
            <v>I.B patnam</v>
          </cell>
          <cell r="T261">
            <v>85</v>
          </cell>
          <cell r="Y261" t="str">
            <v>Repalle</v>
          </cell>
          <cell r="Z261">
            <v>26</v>
          </cell>
          <cell r="AA261">
            <v>0</v>
          </cell>
        </row>
        <row r="262">
          <cell r="A262">
            <v>258</v>
          </cell>
          <cell r="B262" t="str">
            <v>Kothapalem</v>
          </cell>
          <cell r="C262" t="str">
            <v>Varmapuram</v>
          </cell>
          <cell r="D262" t="str">
            <v>Nizampatnam</v>
          </cell>
          <cell r="E262" t="str">
            <v>Local</v>
          </cell>
          <cell r="F262">
            <v>2</v>
          </cell>
          <cell r="G262" t="str">
            <v>Zoolapalem</v>
          </cell>
          <cell r="H262">
            <v>42</v>
          </cell>
          <cell r="I262" t="str">
            <v>Lam</v>
          </cell>
          <cell r="J262">
            <v>95</v>
          </cell>
          <cell r="K262" t="str">
            <v>Kolluru</v>
          </cell>
          <cell r="L262">
            <v>54</v>
          </cell>
          <cell r="M262" t="str">
            <v>Vejandla</v>
          </cell>
          <cell r="N262">
            <v>77</v>
          </cell>
          <cell r="O262" t="str">
            <v>Vejandla</v>
          </cell>
          <cell r="P262">
            <v>77</v>
          </cell>
          <cell r="Q262" t="str">
            <v>Repalle</v>
          </cell>
          <cell r="R262">
            <v>26</v>
          </cell>
          <cell r="S262" t="str">
            <v>I.B patnam</v>
          </cell>
          <cell r="T262">
            <v>85</v>
          </cell>
          <cell r="Y262" t="str">
            <v>Repalle</v>
          </cell>
          <cell r="Z262">
            <v>26</v>
          </cell>
          <cell r="AA262">
            <v>0</v>
          </cell>
        </row>
        <row r="263">
          <cell r="A263">
            <v>259</v>
          </cell>
          <cell r="B263" t="str">
            <v>Adavuladeevi</v>
          </cell>
          <cell r="C263" t="str">
            <v>Veerankivaripalem</v>
          </cell>
          <cell r="D263" t="str">
            <v>Nizampatnam</v>
          </cell>
          <cell r="E263" t="str">
            <v>Local</v>
          </cell>
          <cell r="F263">
            <v>2</v>
          </cell>
          <cell r="G263" t="str">
            <v>Zoolapalem</v>
          </cell>
          <cell r="H263">
            <v>36</v>
          </cell>
          <cell r="I263" t="str">
            <v>Lam</v>
          </cell>
          <cell r="J263">
            <v>89</v>
          </cell>
          <cell r="K263" t="str">
            <v>Kolluru</v>
          </cell>
          <cell r="L263">
            <v>48</v>
          </cell>
          <cell r="M263" t="str">
            <v>Vejandla</v>
          </cell>
          <cell r="N263">
            <v>71</v>
          </cell>
          <cell r="O263" t="str">
            <v>Vejandla</v>
          </cell>
          <cell r="P263">
            <v>71</v>
          </cell>
          <cell r="Q263" t="str">
            <v>Repalle</v>
          </cell>
          <cell r="R263">
            <v>20</v>
          </cell>
          <cell r="S263" t="str">
            <v>I.B patnam</v>
          </cell>
          <cell r="T263">
            <v>85</v>
          </cell>
          <cell r="Y263" t="str">
            <v>Repalle</v>
          </cell>
          <cell r="Z263">
            <v>20</v>
          </cell>
          <cell r="AA263">
            <v>0</v>
          </cell>
        </row>
        <row r="264">
          <cell r="A264">
            <v>260</v>
          </cell>
          <cell r="B264" t="str">
            <v>Kuchinapudi</v>
          </cell>
          <cell r="C264" t="str">
            <v>Yeminenivaripalem</v>
          </cell>
          <cell r="D264" t="str">
            <v>Nizampatnam</v>
          </cell>
          <cell r="E264" t="str">
            <v>Local</v>
          </cell>
          <cell r="F264">
            <v>2</v>
          </cell>
          <cell r="G264" t="str">
            <v>Zoolapalem</v>
          </cell>
          <cell r="H264">
            <v>45</v>
          </cell>
          <cell r="I264" t="str">
            <v>Lam</v>
          </cell>
          <cell r="J264">
            <v>94</v>
          </cell>
          <cell r="K264" t="str">
            <v>Kolluru</v>
          </cell>
          <cell r="L264">
            <v>57</v>
          </cell>
          <cell r="M264" t="str">
            <v>Vejandla</v>
          </cell>
          <cell r="N264">
            <v>76</v>
          </cell>
          <cell r="O264" t="str">
            <v>Vejandla</v>
          </cell>
          <cell r="P264">
            <v>76</v>
          </cell>
          <cell r="Q264" t="str">
            <v>Repalle</v>
          </cell>
          <cell r="R264">
            <v>29</v>
          </cell>
          <cell r="S264" t="str">
            <v>I.B patnam</v>
          </cell>
          <cell r="T264">
            <v>85</v>
          </cell>
          <cell r="Y264" t="str">
            <v>Repalle</v>
          </cell>
          <cell r="Z264">
            <v>29</v>
          </cell>
          <cell r="AA264">
            <v>0.2</v>
          </cell>
        </row>
        <row r="265">
          <cell r="A265">
            <v>261</v>
          </cell>
          <cell r="B265" t="str">
            <v>Kothapalem</v>
          </cell>
          <cell r="C265" t="str">
            <v>Zoolu</v>
          </cell>
          <cell r="D265" t="str">
            <v>Nizampatnam</v>
          </cell>
          <cell r="E265" t="str">
            <v>Local</v>
          </cell>
          <cell r="F265">
            <v>2</v>
          </cell>
          <cell r="G265" t="str">
            <v>Zoolapalem</v>
          </cell>
          <cell r="H265">
            <v>42</v>
          </cell>
          <cell r="I265" t="str">
            <v>Lam</v>
          </cell>
          <cell r="J265">
            <v>95</v>
          </cell>
          <cell r="K265" t="str">
            <v>Kolluru</v>
          </cell>
          <cell r="L265">
            <v>54</v>
          </cell>
          <cell r="M265" t="str">
            <v>Vejandla</v>
          </cell>
          <cell r="N265">
            <v>77</v>
          </cell>
          <cell r="O265" t="str">
            <v>Vejandla</v>
          </cell>
          <cell r="P265">
            <v>77</v>
          </cell>
          <cell r="Q265" t="str">
            <v>Repalle</v>
          </cell>
          <cell r="R265">
            <v>26</v>
          </cell>
          <cell r="S265" t="str">
            <v>I.B patnam</v>
          </cell>
          <cell r="T265">
            <v>85</v>
          </cell>
          <cell r="Y265" t="str">
            <v>Repalle</v>
          </cell>
          <cell r="Z265">
            <v>26</v>
          </cell>
          <cell r="AA265">
            <v>0</v>
          </cell>
        </row>
        <row r="266">
          <cell r="A266">
            <v>262</v>
          </cell>
          <cell r="B266" t="str">
            <v>Gangadipalem</v>
          </cell>
          <cell r="C266" t="str">
            <v>Adavipalem</v>
          </cell>
          <cell r="D266" t="str">
            <v>Repalle</v>
          </cell>
          <cell r="E266" t="str">
            <v>Local</v>
          </cell>
          <cell r="F266">
            <v>5</v>
          </cell>
          <cell r="G266" t="str">
            <v>Zoolapalem</v>
          </cell>
          <cell r="H266">
            <v>35.9</v>
          </cell>
          <cell r="I266" t="str">
            <v>Lam</v>
          </cell>
          <cell r="J266">
            <v>104.7</v>
          </cell>
          <cell r="K266" t="str">
            <v>Kolluru</v>
          </cell>
          <cell r="L266">
            <v>51.1</v>
          </cell>
          <cell r="M266" t="str">
            <v>Vejandla</v>
          </cell>
          <cell r="N266">
            <v>82.7</v>
          </cell>
          <cell r="O266" t="str">
            <v>Vejandla</v>
          </cell>
          <cell r="P266">
            <v>82.7</v>
          </cell>
          <cell r="Q266" t="str">
            <v>Repalle</v>
          </cell>
          <cell r="R266">
            <v>23.7</v>
          </cell>
          <cell r="S266" t="str">
            <v>I.B patnam</v>
          </cell>
          <cell r="T266">
            <v>85</v>
          </cell>
          <cell r="Y266" t="str">
            <v>Repalle</v>
          </cell>
          <cell r="Z266">
            <v>23.7</v>
          </cell>
          <cell r="AA266">
            <v>0</v>
          </cell>
        </row>
        <row r="267">
          <cell r="A267">
            <v>263</v>
          </cell>
          <cell r="B267" t="str">
            <v>Aravapalli</v>
          </cell>
          <cell r="C267" t="str">
            <v>Aravapalli</v>
          </cell>
          <cell r="D267" t="str">
            <v>Repalle</v>
          </cell>
          <cell r="E267" t="str">
            <v>Penumudi</v>
          </cell>
          <cell r="F267">
            <v>5.7</v>
          </cell>
          <cell r="G267" t="str">
            <v>Zoolapalem</v>
          </cell>
          <cell r="H267">
            <v>20.9</v>
          </cell>
          <cell r="I267" t="str">
            <v>Lam</v>
          </cell>
          <cell r="J267">
            <v>83.7</v>
          </cell>
          <cell r="K267" t="str">
            <v>Kolluru</v>
          </cell>
          <cell r="L267">
            <v>34.1</v>
          </cell>
          <cell r="M267" t="str">
            <v>Vejandla</v>
          </cell>
          <cell r="N267">
            <v>60.7</v>
          </cell>
          <cell r="O267" t="str">
            <v>Vejandla</v>
          </cell>
          <cell r="P267">
            <v>60.7</v>
          </cell>
          <cell r="Q267" t="str">
            <v>Repalle</v>
          </cell>
          <cell r="R267">
            <v>4.4000000000000004</v>
          </cell>
          <cell r="S267" t="str">
            <v>I.B patnam</v>
          </cell>
          <cell r="T267">
            <v>85</v>
          </cell>
          <cell r="Y267" t="str">
            <v>Repalle</v>
          </cell>
          <cell r="Z267">
            <v>4.4000000000000004</v>
          </cell>
          <cell r="AA267">
            <v>0.2</v>
          </cell>
        </row>
        <row r="268">
          <cell r="A268">
            <v>264</v>
          </cell>
          <cell r="B268" t="str">
            <v>Potumeraka</v>
          </cell>
          <cell r="C268" t="str">
            <v>Banikollamotu</v>
          </cell>
          <cell r="D268" t="str">
            <v>Repalle</v>
          </cell>
          <cell r="E268" t="str">
            <v>Penumudi</v>
          </cell>
          <cell r="F268">
            <v>20</v>
          </cell>
          <cell r="G268" t="str">
            <v>Zoolapalem</v>
          </cell>
          <cell r="H268">
            <v>34.299999999999997</v>
          </cell>
          <cell r="I268" t="str">
            <v>Lam</v>
          </cell>
          <cell r="J268">
            <v>98</v>
          </cell>
          <cell r="K268" t="str">
            <v>Kolluru</v>
          </cell>
          <cell r="L268">
            <v>48.4</v>
          </cell>
          <cell r="M268" t="str">
            <v>Vejandla</v>
          </cell>
          <cell r="N268">
            <v>75</v>
          </cell>
          <cell r="O268" t="str">
            <v>Vejandla</v>
          </cell>
          <cell r="P268">
            <v>75</v>
          </cell>
          <cell r="Q268" t="str">
            <v>Repalle</v>
          </cell>
          <cell r="R268">
            <v>16.3</v>
          </cell>
          <cell r="S268" t="str">
            <v>I.B patnam</v>
          </cell>
          <cell r="T268">
            <v>85</v>
          </cell>
          <cell r="Y268" t="str">
            <v>Repalle</v>
          </cell>
          <cell r="Z268">
            <v>16.3</v>
          </cell>
          <cell r="AA268">
            <v>0.2</v>
          </cell>
        </row>
        <row r="269">
          <cell r="A269">
            <v>265</v>
          </cell>
          <cell r="B269" t="str">
            <v>Bethapudi</v>
          </cell>
          <cell r="C269" t="str">
            <v>Betapudi</v>
          </cell>
          <cell r="D269" t="str">
            <v>Repalle</v>
          </cell>
          <cell r="E269" t="str">
            <v>Penumudi</v>
          </cell>
          <cell r="F269">
            <v>5</v>
          </cell>
          <cell r="G269" t="str">
            <v>Zoolapalem</v>
          </cell>
          <cell r="H269">
            <v>21.5</v>
          </cell>
          <cell r="I269" t="str">
            <v>Lam</v>
          </cell>
          <cell r="J269">
            <v>79.5</v>
          </cell>
          <cell r="K269" t="str">
            <v>Kolluru</v>
          </cell>
          <cell r="L269">
            <v>26.9</v>
          </cell>
          <cell r="M269" t="str">
            <v>Vejandla</v>
          </cell>
          <cell r="N269">
            <v>56.5</v>
          </cell>
          <cell r="O269" t="str">
            <v>Vejandla</v>
          </cell>
          <cell r="P269">
            <v>56.5</v>
          </cell>
          <cell r="Q269" t="str">
            <v>Repalle</v>
          </cell>
          <cell r="R269">
            <v>2.9</v>
          </cell>
          <cell r="S269" t="str">
            <v>I.B patnam</v>
          </cell>
          <cell r="T269">
            <v>85</v>
          </cell>
          <cell r="Y269" t="str">
            <v>Repalle</v>
          </cell>
          <cell r="Z269">
            <v>2.9</v>
          </cell>
          <cell r="AA269">
            <v>0.2</v>
          </cell>
        </row>
        <row r="270">
          <cell r="A270">
            <v>266</v>
          </cell>
          <cell r="B270" t="str">
            <v>Chodayapalem</v>
          </cell>
          <cell r="C270" t="str">
            <v>Bobbarlanka</v>
          </cell>
          <cell r="D270" t="str">
            <v>Repalle</v>
          </cell>
          <cell r="E270" t="str">
            <v>Penumudi</v>
          </cell>
          <cell r="F270">
            <v>10.7</v>
          </cell>
          <cell r="G270" t="str">
            <v>Zoolapalem</v>
          </cell>
          <cell r="H270">
            <v>27.2</v>
          </cell>
          <cell r="I270" t="str">
            <v>Lam</v>
          </cell>
          <cell r="J270">
            <v>96.5</v>
          </cell>
          <cell r="K270" t="str">
            <v>Kolluru</v>
          </cell>
          <cell r="L270">
            <v>43.9</v>
          </cell>
          <cell r="M270" t="str">
            <v>Vejandla</v>
          </cell>
          <cell r="N270">
            <v>72.5</v>
          </cell>
          <cell r="O270" t="str">
            <v>Vejandla</v>
          </cell>
          <cell r="P270">
            <v>72.5</v>
          </cell>
          <cell r="Q270" t="str">
            <v>Repalle</v>
          </cell>
          <cell r="R270">
            <v>14.5</v>
          </cell>
          <cell r="S270" t="str">
            <v>I.B patnam</v>
          </cell>
          <cell r="T270">
            <v>85</v>
          </cell>
          <cell r="Y270" t="str">
            <v>Repalle</v>
          </cell>
          <cell r="Z270">
            <v>14.5</v>
          </cell>
          <cell r="AA270">
            <v>0.2</v>
          </cell>
        </row>
        <row r="271">
          <cell r="A271">
            <v>267</v>
          </cell>
          <cell r="B271" t="str">
            <v>Bondalagaruvu</v>
          </cell>
          <cell r="C271" t="str">
            <v>Bondalagaruvu</v>
          </cell>
          <cell r="D271" t="str">
            <v>Repalle</v>
          </cell>
          <cell r="E271" t="str">
            <v>Penumudi</v>
          </cell>
          <cell r="F271">
            <v>18.7</v>
          </cell>
          <cell r="G271" t="str">
            <v>Zoolapalem</v>
          </cell>
          <cell r="H271">
            <v>35.200000000000003</v>
          </cell>
          <cell r="I271" t="str">
            <v>Lam</v>
          </cell>
          <cell r="J271">
            <v>96.7</v>
          </cell>
          <cell r="K271" t="str">
            <v>Kolluru</v>
          </cell>
          <cell r="L271">
            <v>47.1</v>
          </cell>
          <cell r="M271" t="str">
            <v>Vejandla</v>
          </cell>
          <cell r="N271">
            <v>73.7</v>
          </cell>
          <cell r="O271" t="str">
            <v>Vejandla</v>
          </cell>
          <cell r="P271">
            <v>73.7</v>
          </cell>
          <cell r="Q271" t="str">
            <v>Repalle</v>
          </cell>
          <cell r="R271">
            <v>16.5</v>
          </cell>
          <cell r="S271" t="str">
            <v>I.B patnam</v>
          </cell>
          <cell r="T271">
            <v>85</v>
          </cell>
          <cell r="Y271" t="str">
            <v>Repalle</v>
          </cell>
          <cell r="Z271">
            <v>16.5</v>
          </cell>
          <cell r="AA271">
            <v>0.2</v>
          </cell>
        </row>
        <row r="272">
          <cell r="A272">
            <v>268</v>
          </cell>
          <cell r="B272" t="str">
            <v>Kamarajugadda(North)</v>
          </cell>
          <cell r="C272" t="str">
            <v>Burugulankapalem</v>
          </cell>
          <cell r="D272" t="str">
            <v>Repalle</v>
          </cell>
          <cell r="E272" t="str">
            <v>Penumudi</v>
          </cell>
          <cell r="F272">
            <v>5.9</v>
          </cell>
          <cell r="G272" t="str">
            <v>Zoolapalem</v>
          </cell>
          <cell r="H272">
            <v>22.4</v>
          </cell>
          <cell r="I272" t="str">
            <v>Lam</v>
          </cell>
          <cell r="J272">
            <v>89.7</v>
          </cell>
          <cell r="K272" t="str">
            <v>Kolluru</v>
          </cell>
          <cell r="L272">
            <v>35.9</v>
          </cell>
          <cell r="M272" t="str">
            <v>Vejandla</v>
          </cell>
          <cell r="N272">
            <v>66.7</v>
          </cell>
          <cell r="O272" t="str">
            <v>Vejandla</v>
          </cell>
          <cell r="P272">
            <v>66.7</v>
          </cell>
          <cell r="Q272" t="str">
            <v>Repalle</v>
          </cell>
          <cell r="R272">
            <v>9.6999999999999993</v>
          </cell>
          <cell r="S272" t="str">
            <v>I.B patnam</v>
          </cell>
          <cell r="T272">
            <v>85</v>
          </cell>
          <cell r="Y272" t="str">
            <v>Repalle</v>
          </cell>
          <cell r="Z272">
            <v>9.6999999999999993</v>
          </cell>
          <cell r="AA272">
            <v>0.2</v>
          </cell>
        </row>
        <row r="273">
          <cell r="A273">
            <v>269</v>
          </cell>
          <cell r="B273" t="str">
            <v>Potumeraka</v>
          </cell>
          <cell r="C273" t="str">
            <v>Chandramoulinagar</v>
          </cell>
          <cell r="D273" t="str">
            <v>Repalle</v>
          </cell>
          <cell r="E273" t="str">
            <v>Penumudi</v>
          </cell>
          <cell r="F273">
            <v>19.2</v>
          </cell>
          <cell r="G273" t="str">
            <v>Zoolapalem</v>
          </cell>
          <cell r="H273">
            <v>35.700000000000003</v>
          </cell>
          <cell r="I273" t="str">
            <v>Lam</v>
          </cell>
          <cell r="J273">
            <v>97.2</v>
          </cell>
          <cell r="K273" t="str">
            <v>Kolluru</v>
          </cell>
          <cell r="L273">
            <v>47.6</v>
          </cell>
          <cell r="M273" t="str">
            <v>Vejandla</v>
          </cell>
          <cell r="N273">
            <v>74.2</v>
          </cell>
          <cell r="O273" t="str">
            <v>Vejandla</v>
          </cell>
          <cell r="P273">
            <v>74.2</v>
          </cell>
          <cell r="Q273" t="str">
            <v>Repalle</v>
          </cell>
          <cell r="R273">
            <v>17</v>
          </cell>
          <cell r="S273" t="str">
            <v>I.B patnam</v>
          </cell>
          <cell r="T273">
            <v>85</v>
          </cell>
          <cell r="Y273" t="str">
            <v>Repalle</v>
          </cell>
          <cell r="Z273">
            <v>17</v>
          </cell>
          <cell r="AA273">
            <v>0.2</v>
          </cell>
        </row>
        <row r="274">
          <cell r="A274">
            <v>270</v>
          </cell>
          <cell r="B274" t="str">
            <v>Peteru</v>
          </cell>
          <cell r="C274" t="str">
            <v>Gantavaripalem of Peteru</v>
          </cell>
          <cell r="D274" t="str">
            <v>Repalle</v>
          </cell>
          <cell r="E274" t="str">
            <v>Penumudi</v>
          </cell>
          <cell r="F274">
            <v>5.7</v>
          </cell>
          <cell r="G274" t="str">
            <v>Zoolapalem</v>
          </cell>
          <cell r="H274">
            <v>12.2</v>
          </cell>
          <cell r="I274" t="str">
            <v>Lam</v>
          </cell>
          <cell r="J274">
            <v>80.3</v>
          </cell>
          <cell r="K274" t="str">
            <v>Kolluru</v>
          </cell>
          <cell r="L274">
            <v>27.7</v>
          </cell>
          <cell r="M274" t="str">
            <v>Vejandla</v>
          </cell>
          <cell r="N274">
            <v>56.3</v>
          </cell>
          <cell r="O274" t="str">
            <v>Vejandla</v>
          </cell>
          <cell r="P274">
            <v>56.3</v>
          </cell>
          <cell r="Q274" t="str">
            <v>Repalle</v>
          </cell>
          <cell r="R274">
            <v>4.3</v>
          </cell>
          <cell r="S274" t="str">
            <v>I.B patnam</v>
          </cell>
          <cell r="T274">
            <v>85</v>
          </cell>
          <cell r="Y274" t="str">
            <v>Repalle</v>
          </cell>
          <cell r="Z274">
            <v>4.3</v>
          </cell>
          <cell r="AA274">
            <v>0.2</v>
          </cell>
        </row>
        <row r="275">
          <cell r="A275">
            <v>271</v>
          </cell>
          <cell r="B275" t="str">
            <v>Chatragadda</v>
          </cell>
          <cell r="C275" t="str">
            <v>Chatragadda</v>
          </cell>
          <cell r="D275" t="str">
            <v>Repalle</v>
          </cell>
          <cell r="E275" t="str">
            <v>Penumudi</v>
          </cell>
          <cell r="F275">
            <v>5.9</v>
          </cell>
          <cell r="G275" t="str">
            <v>Zoolapalem</v>
          </cell>
          <cell r="H275">
            <v>22.4</v>
          </cell>
          <cell r="I275" t="str">
            <v>Lam</v>
          </cell>
          <cell r="J275">
            <v>89.7</v>
          </cell>
          <cell r="K275" t="str">
            <v>Kolluru</v>
          </cell>
          <cell r="L275">
            <v>35.9</v>
          </cell>
          <cell r="M275" t="str">
            <v>Vejandla</v>
          </cell>
          <cell r="N275">
            <v>66.7</v>
          </cell>
          <cell r="O275" t="str">
            <v>Vejandla</v>
          </cell>
          <cell r="P275">
            <v>66.7</v>
          </cell>
          <cell r="Q275" t="str">
            <v>Repalle</v>
          </cell>
          <cell r="R275">
            <v>9.6999999999999993</v>
          </cell>
          <cell r="S275" t="str">
            <v>I.B patnam</v>
          </cell>
          <cell r="T275">
            <v>85</v>
          </cell>
          <cell r="Y275" t="str">
            <v>Repalle</v>
          </cell>
          <cell r="Z275">
            <v>9.6999999999999993</v>
          </cell>
          <cell r="AA275">
            <v>0.2</v>
          </cell>
        </row>
        <row r="276">
          <cell r="A276">
            <v>272</v>
          </cell>
          <cell r="B276" t="str">
            <v>Chennupallivaripalem</v>
          </cell>
          <cell r="C276" t="str">
            <v>Chennupallivaripalem</v>
          </cell>
          <cell r="D276" t="str">
            <v>Repalle</v>
          </cell>
          <cell r="E276" t="str">
            <v>Penumudi</v>
          </cell>
          <cell r="F276">
            <v>16.100000000000001</v>
          </cell>
          <cell r="G276" t="str">
            <v>Zoolapalem</v>
          </cell>
          <cell r="H276">
            <v>36.4</v>
          </cell>
          <cell r="I276" t="str">
            <v>Lam</v>
          </cell>
          <cell r="J276">
            <v>101.9</v>
          </cell>
          <cell r="K276" t="str">
            <v>Kolluru</v>
          </cell>
          <cell r="L276">
            <v>49.3</v>
          </cell>
          <cell r="M276" t="str">
            <v>Vejandla</v>
          </cell>
          <cell r="N276">
            <v>77.900000000000006</v>
          </cell>
          <cell r="O276" t="str">
            <v>Vejandla</v>
          </cell>
          <cell r="P276">
            <v>77.900000000000006</v>
          </cell>
          <cell r="Q276" t="str">
            <v>Repalle</v>
          </cell>
          <cell r="R276">
            <v>19.899999999999999</v>
          </cell>
          <cell r="S276" t="str">
            <v>I.B patnam</v>
          </cell>
          <cell r="T276">
            <v>85</v>
          </cell>
          <cell r="Y276" t="str">
            <v>Repalle</v>
          </cell>
          <cell r="Z276">
            <v>19.899999999999999</v>
          </cell>
          <cell r="AA276">
            <v>0</v>
          </cell>
        </row>
        <row r="277">
          <cell r="A277">
            <v>273</v>
          </cell>
          <cell r="B277" t="str">
            <v>Uppudi</v>
          </cell>
          <cell r="C277" t="str">
            <v>Cheruvupalem</v>
          </cell>
          <cell r="D277" t="str">
            <v>Repalle</v>
          </cell>
          <cell r="E277" t="str">
            <v>Penumudi</v>
          </cell>
          <cell r="F277">
            <v>5.7</v>
          </cell>
          <cell r="G277" t="str">
            <v>Zoolapalem</v>
          </cell>
          <cell r="H277">
            <v>20.9</v>
          </cell>
          <cell r="I277" t="str">
            <v>Lam</v>
          </cell>
          <cell r="J277">
            <v>83.7</v>
          </cell>
          <cell r="K277" t="str">
            <v>Kolluru</v>
          </cell>
          <cell r="L277">
            <v>34.1</v>
          </cell>
          <cell r="M277" t="str">
            <v>Vejandla</v>
          </cell>
          <cell r="N277">
            <v>60.7</v>
          </cell>
          <cell r="O277" t="str">
            <v>Vejandla</v>
          </cell>
          <cell r="P277">
            <v>60.7</v>
          </cell>
          <cell r="Q277" t="str">
            <v>Repalle</v>
          </cell>
          <cell r="R277">
            <v>5.7</v>
          </cell>
          <cell r="S277" t="str">
            <v>I.B patnam</v>
          </cell>
          <cell r="T277">
            <v>85</v>
          </cell>
          <cell r="Y277" t="str">
            <v>Repalle</v>
          </cell>
          <cell r="Z277">
            <v>5.7</v>
          </cell>
          <cell r="AA277">
            <v>0.2</v>
          </cell>
        </row>
        <row r="278">
          <cell r="A278">
            <v>274</v>
          </cell>
          <cell r="B278" t="str">
            <v>Chodayapalem</v>
          </cell>
          <cell r="C278" t="str">
            <v>Chodayapalem</v>
          </cell>
          <cell r="D278" t="str">
            <v>Repalle</v>
          </cell>
          <cell r="E278" t="str">
            <v>Penumudi</v>
          </cell>
          <cell r="F278">
            <v>12.1</v>
          </cell>
          <cell r="G278" t="str">
            <v>Zoolapalem</v>
          </cell>
          <cell r="H278">
            <v>32.4</v>
          </cell>
          <cell r="I278" t="str">
            <v>Lam</v>
          </cell>
          <cell r="J278">
            <v>97.9</v>
          </cell>
          <cell r="K278" t="str">
            <v>Kolluru</v>
          </cell>
          <cell r="L278">
            <v>45.3</v>
          </cell>
          <cell r="M278" t="str">
            <v>Vejandla</v>
          </cell>
          <cell r="N278">
            <v>73.900000000000006</v>
          </cell>
          <cell r="O278" t="str">
            <v>Vejandla</v>
          </cell>
          <cell r="P278">
            <v>73.900000000000006</v>
          </cell>
          <cell r="Q278" t="str">
            <v>Repalle</v>
          </cell>
          <cell r="R278">
            <v>15.9</v>
          </cell>
          <cell r="S278" t="str">
            <v>I.B patnam</v>
          </cell>
          <cell r="T278">
            <v>85</v>
          </cell>
          <cell r="Y278" t="str">
            <v>Repalle</v>
          </cell>
          <cell r="Z278">
            <v>15.9</v>
          </cell>
          <cell r="AA278">
            <v>0.2</v>
          </cell>
        </row>
        <row r="279">
          <cell r="A279">
            <v>275</v>
          </cell>
          <cell r="B279" t="str">
            <v>Visweswaram</v>
          </cell>
          <cell r="C279" t="str">
            <v>Erukulapalem</v>
          </cell>
          <cell r="D279" t="str">
            <v>Repalle</v>
          </cell>
          <cell r="E279" t="str">
            <v>Penumudi</v>
          </cell>
          <cell r="F279">
            <v>15.6</v>
          </cell>
          <cell r="G279" t="str">
            <v>Zoolapalem</v>
          </cell>
          <cell r="H279">
            <v>29.9</v>
          </cell>
          <cell r="I279" t="str">
            <v>Lam</v>
          </cell>
          <cell r="J279">
            <v>93.6</v>
          </cell>
          <cell r="K279" t="str">
            <v>Kolluru</v>
          </cell>
          <cell r="L279">
            <v>44</v>
          </cell>
          <cell r="M279" t="str">
            <v>Vejandla</v>
          </cell>
          <cell r="N279">
            <v>70.599999999999994</v>
          </cell>
          <cell r="O279" t="str">
            <v>Vejandla</v>
          </cell>
          <cell r="P279">
            <v>70.599999999999994</v>
          </cell>
          <cell r="Q279" t="str">
            <v>Repalle</v>
          </cell>
          <cell r="R279">
            <v>13.4</v>
          </cell>
          <cell r="S279" t="str">
            <v>I.B patnam</v>
          </cell>
          <cell r="T279">
            <v>85</v>
          </cell>
          <cell r="Y279" t="str">
            <v>Repalle</v>
          </cell>
          <cell r="Z279">
            <v>13.4</v>
          </cell>
          <cell r="AA279">
            <v>0.2</v>
          </cell>
        </row>
        <row r="280">
          <cell r="A280">
            <v>276</v>
          </cell>
          <cell r="B280" t="str">
            <v>Thummala</v>
          </cell>
          <cell r="C280" t="str">
            <v>Gadevaripalem</v>
          </cell>
          <cell r="D280" t="str">
            <v>Repalle</v>
          </cell>
          <cell r="E280" t="str">
            <v>Penumudi</v>
          </cell>
          <cell r="F280">
            <v>20.5</v>
          </cell>
          <cell r="G280" t="str">
            <v>Zoolapalem</v>
          </cell>
          <cell r="H280">
            <v>32.799999999999997</v>
          </cell>
          <cell r="I280" t="str">
            <v>Lam</v>
          </cell>
          <cell r="J280">
            <v>98.5</v>
          </cell>
          <cell r="K280" t="str">
            <v>Kolluru</v>
          </cell>
          <cell r="L280">
            <v>48.9</v>
          </cell>
          <cell r="M280" t="str">
            <v>Vejandla</v>
          </cell>
          <cell r="N280">
            <v>75.5</v>
          </cell>
          <cell r="O280" t="str">
            <v>Vejandla</v>
          </cell>
          <cell r="P280">
            <v>75.5</v>
          </cell>
          <cell r="Q280" t="str">
            <v>Repalle</v>
          </cell>
          <cell r="R280">
            <v>18.3</v>
          </cell>
          <cell r="S280" t="str">
            <v>I.B patnam</v>
          </cell>
          <cell r="T280">
            <v>85</v>
          </cell>
          <cell r="Y280" t="str">
            <v>Repalle</v>
          </cell>
          <cell r="Z280">
            <v>18.3</v>
          </cell>
          <cell r="AA280">
            <v>0.2</v>
          </cell>
        </row>
        <row r="281">
          <cell r="A281">
            <v>277</v>
          </cell>
          <cell r="B281" t="str">
            <v>Gangadipalem</v>
          </cell>
          <cell r="C281" t="str">
            <v>Gangadipalem</v>
          </cell>
          <cell r="D281" t="str">
            <v>Repalle</v>
          </cell>
          <cell r="E281" t="str">
            <v>Penumudi</v>
          </cell>
          <cell r="F281">
            <v>18.100000000000001</v>
          </cell>
          <cell r="G281" t="str">
            <v>Zoolapalem</v>
          </cell>
          <cell r="H281">
            <v>38.4</v>
          </cell>
          <cell r="I281" t="str">
            <v>Lam</v>
          </cell>
          <cell r="J281">
            <v>103.9</v>
          </cell>
          <cell r="K281" t="str">
            <v>Kolluru</v>
          </cell>
          <cell r="L281">
            <v>51.3</v>
          </cell>
          <cell r="M281" t="str">
            <v>Vejandla</v>
          </cell>
          <cell r="N281">
            <v>80.900000000000006</v>
          </cell>
          <cell r="O281" t="str">
            <v>Vejandla</v>
          </cell>
          <cell r="P281">
            <v>80.900000000000006</v>
          </cell>
          <cell r="Q281" t="str">
            <v>Repalle</v>
          </cell>
          <cell r="R281">
            <v>21.9</v>
          </cell>
          <cell r="S281" t="str">
            <v>I.B patnam</v>
          </cell>
          <cell r="T281">
            <v>85</v>
          </cell>
          <cell r="Y281" t="str">
            <v>Repalle</v>
          </cell>
          <cell r="Z281">
            <v>21.9</v>
          </cell>
          <cell r="AA281">
            <v>0</v>
          </cell>
        </row>
        <row r="282">
          <cell r="A282">
            <v>278</v>
          </cell>
          <cell r="B282" t="str">
            <v>Kaithepalli</v>
          </cell>
          <cell r="C282" t="str">
            <v>Gowdapalem(kaithepalli)</v>
          </cell>
          <cell r="D282" t="str">
            <v>Repalle</v>
          </cell>
          <cell r="E282" t="str">
            <v>Penumudi</v>
          </cell>
          <cell r="F282">
            <v>17.100000000000001</v>
          </cell>
          <cell r="G282" t="str">
            <v>Zoolapalem</v>
          </cell>
          <cell r="H282">
            <v>31.4</v>
          </cell>
          <cell r="I282" t="str">
            <v>Lam</v>
          </cell>
          <cell r="J282">
            <v>95.1</v>
          </cell>
          <cell r="K282" t="str">
            <v>Kolluru</v>
          </cell>
          <cell r="L282">
            <v>45.5</v>
          </cell>
          <cell r="M282" t="str">
            <v>Vejandla</v>
          </cell>
          <cell r="N282">
            <v>72.099999999999994</v>
          </cell>
          <cell r="O282" t="str">
            <v>Vejandla</v>
          </cell>
          <cell r="P282">
            <v>72.099999999999994</v>
          </cell>
          <cell r="Q282" t="str">
            <v>Repalle</v>
          </cell>
          <cell r="R282">
            <v>14.9</v>
          </cell>
          <cell r="S282" t="str">
            <v>I.B patnam</v>
          </cell>
          <cell r="T282">
            <v>85</v>
          </cell>
          <cell r="Y282" t="str">
            <v>Repalle</v>
          </cell>
          <cell r="Z282">
            <v>14.9</v>
          </cell>
          <cell r="AA282">
            <v>0.2</v>
          </cell>
        </row>
        <row r="283">
          <cell r="A283">
            <v>279</v>
          </cell>
          <cell r="B283" t="str">
            <v>Chatragadda</v>
          </cell>
          <cell r="C283" t="str">
            <v>Gowdapalem Colony</v>
          </cell>
          <cell r="D283" t="str">
            <v>Repalle</v>
          </cell>
          <cell r="E283" t="str">
            <v>Local</v>
          </cell>
          <cell r="F283">
            <v>3.7</v>
          </cell>
          <cell r="G283" t="str">
            <v>Zoolapalem</v>
          </cell>
          <cell r="H283">
            <v>23</v>
          </cell>
          <cell r="I283" t="str">
            <v>Lam</v>
          </cell>
          <cell r="J283">
            <v>86.5</v>
          </cell>
          <cell r="K283" t="str">
            <v>Kolluru</v>
          </cell>
          <cell r="L283">
            <v>34.9</v>
          </cell>
          <cell r="M283" t="str">
            <v>Vejandla</v>
          </cell>
          <cell r="N283">
            <v>63.5</v>
          </cell>
          <cell r="O283" t="str">
            <v>Vejandla</v>
          </cell>
          <cell r="P283">
            <v>63.5</v>
          </cell>
          <cell r="Q283" t="str">
            <v>Repalle</v>
          </cell>
          <cell r="R283">
            <v>7.5</v>
          </cell>
          <cell r="S283" t="str">
            <v>I.B patnam</v>
          </cell>
          <cell r="T283">
            <v>85</v>
          </cell>
          <cell r="Y283" t="str">
            <v>Repalle</v>
          </cell>
          <cell r="Z283">
            <v>7.5</v>
          </cell>
          <cell r="AA283">
            <v>0.2</v>
          </cell>
        </row>
        <row r="284">
          <cell r="A284">
            <v>280</v>
          </cell>
          <cell r="B284" t="str">
            <v>Guddikayalanka</v>
          </cell>
          <cell r="C284" t="str">
            <v>Guddikayalanka</v>
          </cell>
          <cell r="D284" t="str">
            <v>Repalle</v>
          </cell>
          <cell r="E284" t="str">
            <v>Local</v>
          </cell>
          <cell r="F284">
            <v>5</v>
          </cell>
          <cell r="G284" t="str">
            <v>Zoolapalem</v>
          </cell>
          <cell r="H284">
            <v>21.5</v>
          </cell>
          <cell r="I284" t="str">
            <v>Lam</v>
          </cell>
          <cell r="J284">
            <v>83.1</v>
          </cell>
          <cell r="K284" t="str">
            <v>Kolluru</v>
          </cell>
          <cell r="L284">
            <v>30.5</v>
          </cell>
          <cell r="M284" t="str">
            <v>Vejandla</v>
          </cell>
          <cell r="N284">
            <v>59.1</v>
          </cell>
          <cell r="O284" t="str">
            <v>Vejandla</v>
          </cell>
          <cell r="P284">
            <v>59.1</v>
          </cell>
          <cell r="Q284" t="str">
            <v>Repalle</v>
          </cell>
          <cell r="R284">
            <v>4.0999999999999996</v>
          </cell>
          <cell r="S284" t="str">
            <v>I.B patnam</v>
          </cell>
          <cell r="T284">
            <v>85</v>
          </cell>
          <cell r="Y284" t="str">
            <v>Repalle</v>
          </cell>
          <cell r="Z284">
            <v>4.0999999999999996</v>
          </cell>
          <cell r="AA284">
            <v>0.2</v>
          </cell>
        </row>
        <row r="285">
          <cell r="A285">
            <v>281</v>
          </cell>
          <cell r="B285" t="str">
            <v>Potumeraka</v>
          </cell>
          <cell r="C285" t="str">
            <v>Guntakolla</v>
          </cell>
          <cell r="D285" t="str">
            <v>Repalle</v>
          </cell>
          <cell r="E285" t="str">
            <v>Penumudi</v>
          </cell>
          <cell r="F285">
            <v>20.5</v>
          </cell>
          <cell r="G285" t="str">
            <v>Zoolapalem</v>
          </cell>
          <cell r="H285">
            <v>34.799999999999997</v>
          </cell>
          <cell r="I285" t="str">
            <v>Lam</v>
          </cell>
          <cell r="J285">
            <v>98.5</v>
          </cell>
          <cell r="K285" t="str">
            <v>Kolluru</v>
          </cell>
          <cell r="L285">
            <v>48.5</v>
          </cell>
          <cell r="M285" t="str">
            <v>Vejandla</v>
          </cell>
          <cell r="N285">
            <v>75.5</v>
          </cell>
          <cell r="O285" t="str">
            <v>Vejandla</v>
          </cell>
          <cell r="P285">
            <v>75.5</v>
          </cell>
          <cell r="Q285" t="str">
            <v>Repalle</v>
          </cell>
          <cell r="R285">
            <v>18.3</v>
          </cell>
          <cell r="S285" t="str">
            <v>I.B patnam</v>
          </cell>
          <cell r="T285">
            <v>85</v>
          </cell>
          <cell r="Y285" t="str">
            <v>Repalle</v>
          </cell>
          <cell r="Z285">
            <v>18.3</v>
          </cell>
          <cell r="AA285">
            <v>0.2</v>
          </cell>
        </row>
        <row r="286">
          <cell r="A286">
            <v>282</v>
          </cell>
          <cell r="B286" t="str">
            <v>Aravapalli</v>
          </cell>
          <cell r="C286" t="str">
            <v>GunturuvariMalapalli</v>
          </cell>
          <cell r="D286" t="str">
            <v>Repalle</v>
          </cell>
          <cell r="E286" t="str">
            <v>Local</v>
          </cell>
          <cell r="F286">
            <v>2.6</v>
          </cell>
          <cell r="G286" t="str">
            <v>Zoolapalem</v>
          </cell>
          <cell r="H286">
            <v>22.9</v>
          </cell>
          <cell r="I286" t="str">
            <v>Lam</v>
          </cell>
          <cell r="J286">
            <v>86.4</v>
          </cell>
          <cell r="K286" t="str">
            <v>Kolluru</v>
          </cell>
          <cell r="L286">
            <v>33.9</v>
          </cell>
          <cell r="M286" t="str">
            <v>Vejandla</v>
          </cell>
          <cell r="N286">
            <v>62.4</v>
          </cell>
          <cell r="O286" t="str">
            <v>Vejandla</v>
          </cell>
          <cell r="P286">
            <v>62.4</v>
          </cell>
          <cell r="Q286" t="str">
            <v>Repalle</v>
          </cell>
          <cell r="R286">
            <v>6.4</v>
          </cell>
          <cell r="S286" t="str">
            <v>I.B patnam</v>
          </cell>
          <cell r="T286">
            <v>85</v>
          </cell>
          <cell r="Y286" t="str">
            <v>Repalle</v>
          </cell>
          <cell r="Z286">
            <v>6.4</v>
          </cell>
          <cell r="AA286">
            <v>0.2</v>
          </cell>
        </row>
        <row r="287">
          <cell r="A287">
            <v>283</v>
          </cell>
          <cell r="B287" t="str">
            <v>Nalluripalem</v>
          </cell>
          <cell r="C287" t="str">
            <v>Harizanawada (Uppudi)</v>
          </cell>
          <cell r="D287" t="str">
            <v>Repalle</v>
          </cell>
          <cell r="E287" t="str">
            <v>Penumudi</v>
          </cell>
          <cell r="F287">
            <v>7.1</v>
          </cell>
          <cell r="G287" t="str">
            <v>Zoolapalem</v>
          </cell>
          <cell r="H287">
            <v>21.4</v>
          </cell>
          <cell r="I287" t="str">
            <v>Lam</v>
          </cell>
          <cell r="J287">
            <v>85.1</v>
          </cell>
          <cell r="K287" t="str">
            <v>Kolluru</v>
          </cell>
          <cell r="L287">
            <v>35.700000000000003</v>
          </cell>
          <cell r="M287" t="str">
            <v>Vejandla</v>
          </cell>
          <cell r="N287">
            <v>62.1</v>
          </cell>
          <cell r="O287" t="str">
            <v>Vejandla</v>
          </cell>
          <cell r="P287">
            <v>62.1</v>
          </cell>
          <cell r="Q287" t="str">
            <v>Repalle</v>
          </cell>
          <cell r="R287">
            <v>4.9000000000000004</v>
          </cell>
          <cell r="S287" t="str">
            <v>I.B patnam</v>
          </cell>
          <cell r="T287">
            <v>85</v>
          </cell>
          <cell r="Y287" t="str">
            <v>Repalle</v>
          </cell>
          <cell r="Z287">
            <v>4.9000000000000004</v>
          </cell>
          <cell r="AA287">
            <v>0.2</v>
          </cell>
        </row>
        <row r="288">
          <cell r="A288">
            <v>284</v>
          </cell>
          <cell r="B288" t="str">
            <v>Uppudi</v>
          </cell>
          <cell r="C288" t="str">
            <v>Harizanawada  (Singupalem )</v>
          </cell>
          <cell r="D288" t="str">
            <v>Repalle</v>
          </cell>
          <cell r="E288" t="str">
            <v>Penumudi</v>
          </cell>
          <cell r="F288">
            <v>14.8</v>
          </cell>
          <cell r="G288" t="str">
            <v>Zoolapalem</v>
          </cell>
          <cell r="H288">
            <v>29.1</v>
          </cell>
          <cell r="I288" t="str">
            <v>Lam</v>
          </cell>
          <cell r="J288">
            <v>92.8</v>
          </cell>
          <cell r="K288" t="str">
            <v>Kolluru</v>
          </cell>
          <cell r="L288">
            <v>43.4</v>
          </cell>
          <cell r="M288" t="str">
            <v>Vejandla</v>
          </cell>
          <cell r="N288">
            <v>69.8</v>
          </cell>
          <cell r="O288" t="str">
            <v>Vejandla</v>
          </cell>
          <cell r="P288">
            <v>69.8</v>
          </cell>
          <cell r="Q288" t="str">
            <v>Repalle</v>
          </cell>
          <cell r="R288">
            <v>12.6</v>
          </cell>
          <cell r="S288" t="str">
            <v>I.B patnam</v>
          </cell>
          <cell r="T288">
            <v>85</v>
          </cell>
          <cell r="Y288" t="str">
            <v>Repalle</v>
          </cell>
          <cell r="Z288">
            <v>12.6</v>
          </cell>
          <cell r="AA288">
            <v>0.2</v>
          </cell>
        </row>
        <row r="289">
          <cell r="A289">
            <v>285</v>
          </cell>
          <cell r="B289" t="str">
            <v>Chodayapalem</v>
          </cell>
          <cell r="C289" t="str">
            <v>Harizanawada Colony of Tsodayapalem</v>
          </cell>
          <cell r="D289" t="str">
            <v>Repalle</v>
          </cell>
          <cell r="E289" t="str">
            <v>Penumudi</v>
          </cell>
          <cell r="F289">
            <v>12.1</v>
          </cell>
          <cell r="G289" t="str">
            <v>Zoolapalem</v>
          </cell>
          <cell r="H289">
            <v>32.4</v>
          </cell>
          <cell r="I289" t="str">
            <v>Lam</v>
          </cell>
          <cell r="J289">
            <v>97.9</v>
          </cell>
          <cell r="K289" t="str">
            <v>Kolluru</v>
          </cell>
          <cell r="L289">
            <v>45.3</v>
          </cell>
          <cell r="M289" t="str">
            <v>Vejandla</v>
          </cell>
          <cell r="N289">
            <v>73.900000000000006</v>
          </cell>
          <cell r="O289" t="str">
            <v>Vejandla</v>
          </cell>
          <cell r="P289">
            <v>73.900000000000006</v>
          </cell>
          <cell r="Q289" t="str">
            <v>Repalle</v>
          </cell>
          <cell r="R289">
            <v>15.9</v>
          </cell>
          <cell r="S289" t="str">
            <v>I.B patnam</v>
          </cell>
          <cell r="T289">
            <v>85</v>
          </cell>
          <cell r="Y289" t="str">
            <v>Repalle</v>
          </cell>
          <cell r="Z289">
            <v>15.9</v>
          </cell>
          <cell r="AA289">
            <v>0.2</v>
          </cell>
        </row>
        <row r="290">
          <cell r="A290">
            <v>286</v>
          </cell>
          <cell r="B290" t="str">
            <v>Kamarajugadda(South)</v>
          </cell>
          <cell r="C290" t="str">
            <v>Jangalacheruvu Malapalli</v>
          </cell>
          <cell r="D290" t="str">
            <v>Repalle</v>
          </cell>
          <cell r="E290" t="str">
            <v>Penumudi</v>
          </cell>
          <cell r="F290">
            <v>7.3</v>
          </cell>
          <cell r="G290" t="str">
            <v>Zoolapalem</v>
          </cell>
          <cell r="H290">
            <v>27.6</v>
          </cell>
          <cell r="I290" t="str">
            <v>Lam</v>
          </cell>
          <cell r="J290">
            <v>90.1</v>
          </cell>
          <cell r="K290" t="str">
            <v>Kolluru</v>
          </cell>
          <cell r="L290">
            <v>38.5</v>
          </cell>
          <cell r="M290" t="str">
            <v>Vejandla</v>
          </cell>
          <cell r="N290">
            <v>67.099999999999994</v>
          </cell>
          <cell r="O290" t="str">
            <v>Vejandla</v>
          </cell>
          <cell r="P290">
            <v>67.099999999999994</v>
          </cell>
          <cell r="Q290" t="str">
            <v>Repalle</v>
          </cell>
          <cell r="R290">
            <v>11.1</v>
          </cell>
          <cell r="S290" t="str">
            <v>I.B patnam</v>
          </cell>
          <cell r="T290">
            <v>85</v>
          </cell>
          <cell r="Y290" t="str">
            <v>Repalle</v>
          </cell>
          <cell r="Z290">
            <v>11.1</v>
          </cell>
          <cell r="AA290">
            <v>0.2</v>
          </cell>
        </row>
        <row r="291">
          <cell r="A291">
            <v>287</v>
          </cell>
          <cell r="B291" t="str">
            <v>Kamarajugadda(North)</v>
          </cell>
          <cell r="C291" t="str">
            <v>Jangalapalem</v>
          </cell>
          <cell r="D291" t="str">
            <v>Repalle</v>
          </cell>
          <cell r="E291" t="str">
            <v>Penumudi</v>
          </cell>
          <cell r="F291">
            <v>7.3</v>
          </cell>
          <cell r="G291" t="str">
            <v>Zoolapalem</v>
          </cell>
          <cell r="H291">
            <v>27.6</v>
          </cell>
          <cell r="I291" t="str">
            <v>Lam</v>
          </cell>
          <cell r="J291">
            <v>90.1</v>
          </cell>
          <cell r="K291" t="str">
            <v>Kolluru</v>
          </cell>
          <cell r="L291">
            <v>38.5</v>
          </cell>
          <cell r="M291" t="str">
            <v>Vejandla</v>
          </cell>
          <cell r="N291">
            <v>67.099999999999994</v>
          </cell>
          <cell r="O291" t="str">
            <v>Vejandla</v>
          </cell>
          <cell r="P291">
            <v>67.099999999999994</v>
          </cell>
          <cell r="Q291" t="str">
            <v>Repalle</v>
          </cell>
          <cell r="R291">
            <v>11.1</v>
          </cell>
          <cell r="S291" t="str">
            <v>I.B patnam</v>
          </cell>
          <cell r="T291">
            <v>85</v>
          </cell>
          <cell r="Y291" t="str">
            <v>Repalle</v>
          </cell>
          <cell r="Z291">
            <v>11.1</v>
          </cell>
          <cell r="AA291">
            <v>0.2</v>
          </cell>
        </row>
        <row r="292">
          <cell r="A292">
            <v>288</v>
          </cell>
          <cell r="B292" t="str">
            <v>Gangadipalem</v>
          </cell>
          <cell r="C292" t="str">
            <v>Jonnavaripalem</v>
          </cell>
          <cell r="D292" t="str">
            <v>Repalle</v>
          </cell>
          <cell r="E292" t="str">
            <v>Penumudi</v>
          </cell>
          <cell r="F292">
            <v>17.100000000000001</v>
          </cell>
          <cell r="G292" t="str">
            <v>Zoolapalem</v>
          </cell>
          <cell r="H292">
            <v>38.5</v>
          </cell>
          <cell r="I292" t="str">
            <v>Lam</v>
          </cell>
          <cell r="J292">
            <v>102.9</v>
          </cell>
          <cell r="K292" t="str">
            <v>Kolluru</v>
          </cell>
          <cell r="L292">
            <v>50.3</v>
          </cell>
          <cell r="M292" t="str">
            <v>Vejandla</v>
          </cell>
          <cell r="N292">
            <v>79.900000000000006</v>
          </cell>
          <cell r="O292" t="str">
            <v>Vejandla</v>
          </cell>
          <cell r="P292">
            <v>79.900000000000006</v>
          </cell>
          <cell r="Q292" t="str">
            <v>Repalle</v>
          </cell>
          <cell r="R292">
            <v>20.9</v>
          </cell>
          <cell r="S292" t="str">
            <v>I.B patnam</v>
          </cell>
          <cell r="T292">
            <v>85</v>
          </cell>
          <cell r="Y292" t="str">
            <v>Repalle</v>
          </cell>
          <cell r="Z292">
            <v>20.9</v>
          </cell>
          <cell r="AA292">
            <v>0</v>
          </cell>
        </row>
        <row r="293">
          <cell r="A293">
            <v>289</v>
          </cell>
          <cell r="B293" t="str">
            <v>Kaithepalli</v>
          </cell>
          <cell r="C293" t="str">
            <v>Kaithepalli</v>
          </cell>
          <cell r="D293" t="str">
            <v>Repalle</v>
          </cell>
          <cell r="E293" t="str">
            <v>Penumudi</v>
          </cell>
          <cell r="F293">
            <v>18</v>
          </cell>
          <cell r="G293" t="str">
            <v>Zoolapalem</v>
          </cell>
          <cell r="H293">
            <v>32.299999999999997</v>
          </cell>
          <cell r="I293" t="str">
            <v>Lam</v>
          </cell>
          <cell r="J293">
            <v>96.2</v>
          </cell>
          <cell r="K293" t="str">
            <v>Kolluru</v>
          </cell>
          <cell r="L293">
            <v>46.4</v>
          </cell>
          <cell r="M293" t="str">
            <v>Vejandla</v>
          </cell>
          <cell r="N293">
            <v>73.2</v>
          </cell>
          <cell r="O293" t="str">
            <v>Vejandla</v>
          </cell>
          <cell r="P293">
            <v>73.2</v>
          </cell>
          <cell r="Q293" t="str">
            <v>Repalle</v>
          </cell>
          <cell r="R293">
            <v>15.8</v>
          </cell>
          <cell r="S293" t="str">
            <v>I.B patnam</v>
          </cell>
          <cell r="T293">
            <v>85</v>
          </cell>
          <cell r="Y293" t="str">
            <v>Repalle</v>
          </cell>
          <cell r="Z293">
            <v>15.8</v>
          </cell>
          <cell r="AA293">
            <v>0.2</v>
          </cell>
        </row>
        <row r="294">
          <cell r="A294">
            <v>290</v>
          </cell>
          <cell r="B294" t="str">
            <v>Kamarajugadda(North)</v>
          </cell>
          <cell r="C294" t="str">
            <v>Kamarajugadda North</v>
          </cell>
          <cell r="D294" t="str">
            <v>Repalle</v>
          </cell>
          <cell r="E294" t="str">
            <v>Penumudi</v>
          </cell>
          <cell r="F294">
            <v>5.9</v>
          </cell>
          <cell r="G294" t="str">
            <v>Zoolapalem</v>
          </cell>
          <cell r="H294">
            <v>26.2</v>
          </cell>
          <cell r="I294" t="str">
            <v>Lam</v>
          </cell>
          <cell r="J294">
            <v>89.7</v>
          </cell>
          <cell r="K294" t="str">
            <v>Kolluru</v>
          </cell>
          <cell r="L294">
            <v>35.9</v>
          </cell>
          <cell r="M294" t="str">
            <v>Vejandla</v>
          </cell>
          <cell r="N294">
            <v>66.7</v>
          </cell>
          <cell r="O294" t="str">
            <v>Vejandla</v>
          </cell>
          <cell r="P294">
            <v>66.7</v>
          </cell>
          <cell r="Q294" t="str">
            <v>Repalle</v>
          </cell>
          <cell r="R294">
            <v>9.6999999999999993</v>
          </cell>
          <cell r="S294" t="str">
            <v>I.B patnam</v>
          </cell>
          <cell r="T294">
            <v>85</v>
          </cell>
          <cell r="Y294" t="str">
            <v>Repalle</v>
          </cell>
          <cell r="Z294">
            <v>9.6999999999999993</v>
          </cell>
          <cell r="AA294">
            <v>0.2</v>
          </cell>
        </row>
        <row r="295">
          <cell r="A295">
            <v>291</v>
          </cell>
          <cell r="B295" t="str">
            <v>Uppudi</v>
          </cell>
          <cell r="C295" t="str">
            <v>Kammavaripalem</v>
          </cell>
          <cell r="D295" t="str">
            <v>Repalle</v>
          </cell>
          <cell r="E295" t="str">
            <v>Penumudi</v>
          </cell>
          <cell r="F295">
            <v>9.1</v>
          </cell>
          <cell r="G295" t="str">
            <v>Zoolapalem</v>
          </cell>
          <cell r="H295">
            <v>23.4</v>
          </cell>
          <cell r="I295" t="str">
            <v>Lam</v>
          </cell>
          <cell r="J295">
            <v>87.1</v>
          </cell>
          <cell r="K295" t="str">
            <v>Kolluru</v>
          </cell>
          <cell r="L295">
            <v>37.700000000000003</v>
          </cell>
          <cell r="M295" t="str">
            <v>Vejandla</v>
          </cell>
          <cell r="N295">
            <v>64.099999999999994</v>
          </cell>
          <cell r="O295" t="str">
            <v>Vejandla</v>
          </cell>
          <cell r="P295">
            <v>64.099999999999994</v>
          </cell>
          <cell r="Q295" t="str">
            <v>Repalle</v>
          </cell>
          <cell r="R295">
            <v>6.9</v>
          </cell>
          <cell r="S295" t="str">
            <v>I.B patnam</v>
          </cell>
          <cell r="T295">
            <v>85</v>
          </cell>
          <cell r="Y295" t="str">
            <v>Repalle</v>
          </cell>
          <cell r="Z295">
            <v>6.9</v>
          </cell>
          <cell r="AA295">
            <v>0.2</v>
          </cell>
        </row>
        <row r="296">
          <cell r="A296">
            <v>292</v>
          </cell>
          <cell r="B296" t="str">
            <v>Kamarajugadda(South)</v>
          </cell>
          <cell r="C296" t="str">
            <v>Kanagalavaripalem</v>
          </cell>
          <cell r="D296" t="str">
            <v>Repalle</v>
          </cell>
          <cell r="E296" t="str">
            <v>Penumudi</v>
          </cell>
          <cell r="F296">
            <v>9.3000000000000007</v>
          </cell>
          <cell r="G296" t="str">
            <v>Zoolapalem</v>
          </cell>
          <cell r="H296">
            <v>29.6</v>
          </cell>
          <cell r="I296" t="str">
            <v>Lam</v>
          </cell>
          <cell r="J296">
            <v>93.1</v>
          </cell>
          <cell r="K296" t="str">
            <v>Kolluru</v>
          </cell>
          <cell r="L296">
            <v>40.5</v>
          </cell>
          <cell r="M296" t="str">
            <v>Vejandla</v>
          </cell>
          <cell r="N296">
            <v>69.099999999999994</v>
          </cell>
          <cell r="O296" t="str">
            <v>Vejandla</v>
          </cell>
          <cell r="P296">
            <v>69.099999999999994</v>
          </cell>
          <cell r="Q296" t="str">
            <v>Repalle</v>
          </cell>
          <cell r="R296">
            <v>13.1</v>
          </cell>
          <cell r="S296" t="str">
            <v>I.B patnam</v>
          </cell>
          <cell r="T296">
            <v>85</v>
          </cell>
          <cell r="Y296" t="str">
            <v>Repalle</v>
          </cell>
          <cell r="Z296">
            <v>13.1</v>
          </cell>
          <cell r="AA296">
            <v>0</v>
          </cell>
        </row>
        <row r="297">
          <cell r="A297">
            <v>293</v>
          </cell>
          <cell r="B297" t="str">
            <v>Kamarajugadda(South)</v>
          </cell>
          <cell r="C297" t="str">
            <v>Kotha- Morthota</v>
          </cell>
          <cell r="D297" t="str">
            <v>Repalle</v>
          </cell>
          <cell r="E297" t="str">
            <v>Penumudi</v>
          </cell>
          <cell r="F297">
            <v>8.3000000000000007</v>
          </cell>
          <cell r="G297" t="str">
            <v>Zoolapalem</v>
          </cell>
          <cell r="H297">
            <v>28.6</v>
          </cell>
          <cell r="I297" t="str">
            <v>Lam</v>
          </cell>
          <cell r="J297">
            <v>92.1</v>
          </cell>
          <cell r="K297" t="str">
            <v>Kolluru</v>
          </cell>
          <cell r="L297">
            <v>39.5</v>
          </cell>
          <cell r="M297" t="str">
            <v>Vejandla</v>
          </cell>
          <cell r="N297">
            <v>68.099999999999994</v>
          </cell>
          <cell r="O297" t="str">
            <v>Vejandla</v>
          </cell>
          <cell r="P297">
            <v>68.099999999999994</v>
          </cell>
          <cell r="Q297" t="str">
            <v>Repalle</v>
          </cell>
          <cell r="R297">
            <v>12.1</v>
          </cell>
          <cell r="S297" t="str">
            <v>I.B patnam</v>
          </cell>
          <cell r="T297">
            <v>85</v>
          </cell>
          <cell r="Y297" t="str">
            <v>Repalle</v>
          </cell>
          <cell r="Z297">
            <v>12.1</v>
          </cell>
          <cell r="AA297">
            <v>0.2</v>
          </cell>
        </row>
        <row r="298">
          <cell r="A298">
            <v>294</v>
          </cell>
          <cell r="B298" t="str">
            <v>Aravapalli</v>
          </cell>
          <cell r="C298" t="str">
            <v>Kothapet of Aravapalli</v>
          </cell>
          <cell r="D298" t="str">
            <v>Repalle</v>
          </cell>
          <cell r="E298" t="str">
            <v>Penumudi</v>
          </cell>
          <cell r="F298">
            <v>7.7</v>
          </cell>
          <cell r="G298" t="str">
            <v>Zoolapalem</v>
          </cell>
          <cell r="H298">
            <v>22.8</v>
          </cell>
          <cell r="I298" t="str">
            <v>Lam</v>
          </cell>
          <cell r="J298">
            <v>86.5</v>
          </cell>
          <cell r="K298" t="str">
            <v>Kolluru</v>
          </cell>
          <cell r="L298">
            <v>36.9</v>
          </cell>
          <cell r="M298" t="str">
            <v>Vejandla</v>
          </cell>
          <cell r="N298">
            <v>63.5</v>
          </cell>
          <cell r="O298" t="str">
            <v>Vejandla</v>
          </cell>
          <cell r="P298">
            <v>63.5</v>
          </cell>
          <cell r="Q298" t="str">
            <v>Repalle</v>
          </cell>
          <cell r="R298">
            <v>6.3</v>
          </cell>
          <cell r="S298" t="str">
            <v>I.B patnam</v>
          </cell>
          <cell r="T298">
            <v>85</v>
          </cell>
          <cell r="Y298" t="str">
            <v>Repalle</v>
          </cell>
          <cell r="Z298">
            <v>6.3</v>
          </cell>
          <cell r="AA298">
            <v>0.2</v>
          </cell>
        </row>
        <row r="299">
          <cell r="A299">
            <v>295</v>
          </cell>
          <cell r="B299" t="str">
            <v>Lankevanidibba</v>
          </cell>
          <cell r="C299" t="str">
            <v>Lankevanidibba</v>
          </cell>
          <cell r="D299" t="str">
            <v>Repalle</v>
          </cell>
          <cell r="E299" t="str">
            <v>Penumudi</v>
          </cell>
          <cell r="F299">
            <v>31.1</v>
          </cell>
          <cell r="G299" t="str">
            <v>Zoolapalem</v>
          </cell>
          <cell r="H299">
            <v>51.4</v>
          </cell>
          <cell r="I299" t="str">
            <v>Lam</v>
          </cell>
          <cell r="J299">
            <v>116.9</v>
          </cell>
          <cell r="K299" t="str">
            <v>Kolluru</v>
          </cell>
          <cell r="L299">
            <v>62.3</v>
          </cell>
          <cell r="M299" t="str">
            <v>Vejandla</v>
          </cell>
          <cell r="N299">
            <v>93.9</v>
          </cell>
          <cell r="O299" t="str">
            <v>Vejandla</v>
          </cell>
          <cell r="P299">
            <v>93.9</v>
          </cell>
          <cell r="Q299" t="str">
            <v>Repalle</v>
          </cell>
          <cell r="R299">
            <v>34.9</v>
          </cell>
          <cell r="S299" t="str">
            <v>I.B patnam</v>
          </cell>
          <cell r="T299">
            <v>85</v>
          </cell>
          <cell r="Y299" t="str">
            <v>Repalle</v>
          </cell>
          <cell r="Z299">
            <v>34.9</v>
          </cell>
          <cell r="AA299">
            <v>0</v>
          </cell>
        </row>
        <row r="300">
          <cell r="A300">
            <v>296</v>
          </cell>
          <cell r="B300" t="str">
            <v>Bethapudi</v>
          </cell>
          <cell r="C300" t="str">
            <v>Madigapalli of Bethapudi</v>
          </cell>
          <cell r="D300" t="str">
            <v>Repalle</v>
          </cell>
          <cell r="E300" t="str">
            <v>Penumudi</v>
          </cell>
          <cell r="F300">
            <v>5</v>
          </cell>
          <cell r="G300" t="str">
            <v>Zoolapalem</v>
          </cell>
          <cell r="H300">
            <v>21.5</v>
          </cell>
          <cell r="I300" t="str">
            <v>Lam</v>
          </cell>
          <cell r="J300">
            <v>79.5</v>
          </cell>
          <cell r="K300" t="str">
            <v>Kolluru</v>
          </cell>
          <cell r="L300">
            <v>26.9</v>
          </cell>
          <cell r="M300" t="str">
            <v>Vejandla</v>
          </cell>
          <cell r="N300">
            <v>56.5</v>
          </cell>
          <cell r="O300" t="str">
            <v>Vejandla</v>
          </cell>
          <cell r="P300">
            <v>56.5</v>
          </cell>
          <cell r="Q300" t="str">
            <v>Repalle</v>
          </cell>
          <cell r="R300">
            <v>2.9</v>
          </cell>
          <cell r="S300" t="str">
            <v>I.B patnam</v>
          </cell>
          <cell r="T300">
            <v>85</v>
          </cell>
          <cell r="Y300" t="str">
            <v>Repalle</v>
          </cell>
          <cell r="Z300">
            <v>2.9</v>
          </cell>
          <cell r="AA300">
            <v>0.2</v>
          </cell>
        </row>
        <row r="301">
          <cell r="A301">
            <v>297</v>
          </cell>
          <cell r="B301" t="str">
            <v>Kaithepalli</v>
          </cell>
          <cell r="C301" t="str">
            <v>Madigapalli of Kaithepalli</v>
          </cell>
          <cell r="D301" t="str">
            <v>Repalle</v>
          </cell>
          <cell r="E301" t="str">
            <v>Penumudi</v>
          </cell>
          <cell r="F301">
            <v>14.8</v>
          </cell>
          <cell r="G301" t="str">
            <v>Zoolapalem</v>
          </cell>
          <cell r="H301">
            <v>29.1</v>
          </cell>
          <cell r="I301" t="str">
            <v>Lam</v>
          </cell>
          <cell r="J301">
            <v>92.8</v>
          </cell>
          <cell r="K301" t="str">
            <v>Kolluru</v>
          </cell>
          <cell r="L301">
            <v>43.4</v>
          </cell>
          <cell r="M301" t="str">
            <v>Vejandla</v>
          </cell>
          <cell r="N301">
            <v>69.8</v>
          </cell>
          <cell r="O301" t="str">
            <v>Vejandla</v>
          </cell>
          <cell r="P301">
            <v>69.8</v>
          </cell>
          <cell r="Q301" t="str">
            <v>Repalle</v>
          </cell>
          <cell r="R301">
            <v>12.6</v>
          </cell>
          <cell r="S301" t="str">
            <v>I.B patnam</v>
          </cell>
          <cell r="T301">
            <v>85</v>
          </cell>
          <cell r="Y301" t="str">
            <v>Repalle</v>
          </cell>
          <cell r="Z301">
            <v>12.6</v>
          </cell>
          <cell r="AA301">
            <v>0.2</v>
          </cell>
        </row>
        <row r="302">
          <cell r="A302">
            <v>298</v>
          </cell>
          <cell r="B302" t="str">
            <v>Potumeraka</v>
          </cell>
          <cell r="C302" t="str">
            <v>Madigapalli of Pothumeraka</v>
          </cell>
          <cell r="D302" t="str">
            <v>Repalle</v>
          </cell>
          <cell r="E302" t="str">
            <v>Penumudi</v>
          </cell>
          <cell r="F302">
            <v>16.3</v>
          </cell>
          <cell r="G302" t="str">
            <v>Zoolapalem</v>
          </cell>
          <cell r="H302">
            <v>30.6</v>
          </cell>
          <cell r="I302" t="str">
            <v>Lam</v>
          </cell>
          <cell r="J302">
            <v>94.3</v>
          </cell>
          <cell r="K302" t="str">
            <v>Kolluru</v>
          </cell>
          <cell r="L302">
            <v>44.7</v>
          </cell>
          <cell r="M302" t="str">
            <v>Vejandla</v>
          </cell>
          <cell r="N302">
            <v>71.3</v>
          </cell>
          <cell r="O302" t="str">
            <v>Vejandla</v>
          </cell>
          <cell r="P302">
            <v>71.3</v>
          </cell>
          <cell r="Q302" t="str">
            <v>Repalle</v>
          </cell>
          <cell r="R302">
            <v>14.1</v>
          </cell>
          <cell r="S302" t="str">
            <v>I.B patnam</v>
          </cell>
          <cell r="T302">
            <v>85</v>
          </cell>
          <cell r="Y302" t="str">
            <v>Repalle</v>
          </cell>
          <cell r="Z302">
            <v>14.1</v>
          </cell>
          <cell r="AA302">
            <v>0.2</v>
          </cell>
        </row>
        <row r="303">
          <cell r="A303">
            <v>299</v>
          </cell>
          <cell r="B303" t="str">
            <v>Peteru</v>
          </cell>
          <cell r="C303" t="str">
            <v>Madigapalli (South) H/O Peteru</v>
          </cell>
          <cell r="D303" t="str">
            <v>Repalle</v>
          </cell>
          <cell r="E303" t="str">
            <v>Penumudi</v>
          </cell>
          <cell r="F303">
            <v>5.7</v>
          </cell>
          <cell r="G303" t="str">
            <v>Zoolapalem</v>
          </cell>
          <cell r="H303">
            <v>12.2</v>
          </cell>
          <cell r="I303" t="str">
            <v>Lam</v>
          </cell>
          <cell r="J303">
            <v>80.3</v>
          </cell>
          <cell r="K303" t="str">
            <v>Kolluru</v>
          </cell>
          <cell r="L303">
            <v>27.7</v>
          </cell>
          <cell r="M303" t="str">
            <v>Vejandla</v>
          </cell>
          <cell r="N303">
            <v>56.3</v>
          </cell>
          <cell r="O303" t="str">
            <v>Vejandla</v>
          </cell>
          <cell r="P303">
            <v>56.3</v>
          </cell>
          <cell r="Q303" t="str">
            <v>Repalle</v>
          </cell>
          <cell r="R303">
            <v>4.3</v>
          </cell>
          <cell r="S303" t="str">
            <v>I.B patnam</v>
          </cell>
          <cell r="T303">
            <v>85</v>
          </cell>
          <cell r="Y303" t="str">
            <v>Repalle</v>
          </cell>
          <cell r="Z303">
            <v>4.3</v>
          </cell>
          <cell r="AA303">
            <v>0.2</v>
          </cell>
        </row>
        <row r="304">
          <cell r="A304">
            <v>300</v>
          </cell>
          <cell r="B304" t="str">
            <v>Peteru</v>
          </cell>
          <cell r="C304" t="str">
            <v>Madigapalli(North) H/O Peteru</v>
          </cell>
          <cell r="D304" t="str">
            <v>Repalle</v>
          </cell>
          <cell r="E304" t="str">
            <v>Penumudi</v>
          </cell>
          <cell r="F304">
            <v>5.7</v>
          </cell>
          <cell r="G304" t="str">
            <v>Zoolapalem</v>
          </cell>
          <cell r="H304">
            <v>12.2</v>
          </cell>
          <cell r="I304" t="str">
            <v>Lam</v>
          </cell>
          <cell r="J304">
            <v>80.3</v>
          </cell>
          <cell r="K304" t="str">
            <v>Kolluru</v>
          </cell>
          <cell r="L304">
            <v>27.7</v>
          </cell>
          <cell r="M304" t="str">
            <v>Vejandla</v>
          </cell>
          <cell r="N304">
            <v>56.3</v>
          </cell>
          <cell r="O304" t="str">
            <v>Vejandla</v>
          </cell>
          <cell r="P304">
            <v>56.3</v>
          </cell>
          <cell r="Q304" t="str">
            <v>Repalle</v>
          </cell>
          <cell r="R304">
            <v>4.3</v>
          </cell>
          <cell r="S304" t="str">
            <v>I.B patnam</v>
          </cell>
          <cell r="T304">
            <v>85</v>
          </cell>
          <cell r="Y304" t="str">
            <v>Repalle</v>
          </cell>
          <cell r="Z304">
            <v>4.3</v>
          </cell>
          <cell r="AA304">
            <v>0.2</v>
          </cell>
        </row>
        <row r="305">
          <cell r="A305">
            <v>301</v>
          </cell>
          <cell r="B305" t="str">
            <v>Bethapudi</v>
          </cell>
          <cell r="C305" t="str">
            <v>Malapalli of Bethapudi</v>
          </cell>
          <cell r="D305" t="str">
            <v>Repalle</v>
          </cell>
          <cell r="E305" t="str">
            <v>Penumudi</v>
          </cell>
          <cell r="F305">
            <v>5</v>
          </cell>
          <cell r="G305" t="str">
            <v>Zoolapalem</v>
          </cell>
          <cell r="H305">
            <v>21.5</v>
          </cell>
          <cell r="I305" t="str">
            <v>Lam</v>
          </cell>
          <cell r="J305">
            <v>79.5</v>
          </cell>
          <cell r="K305" t="str">
            <v>Kolluru</v>
          </cell>
          <cell r="L305">
            <v>26.9</v>
          </cell>
          <cell r="M305" t="str">
            <v>Vejandla</v>
          </cell>
          <cell r="N305">
            <v>56.5</v>
          </cell>
          <cell r="O305" t="str">
            <v>Vejandla</v>
          </cell>
          <cell r="P305">
            <v>56.5</v>
          </cell>
          <cell r="Q305" t="str">
            <v>Repalle</v>
          </cell>
          <cell r="R305">
            <v>2.9</v>
          </cell>
          <cell r="S305" t="str">
            <v>I.B patnam</v>
          </cell>
          <cell r="T305">
            <v>85</v>
          </cell>
          <cell r="Y305" t="str">
            <v>Repalle</v>
          </cell>
          <cell r="Z305">
            <v>2.9</v>
          </cell>
          <cell r="AA305">
            <v>0.2</v>
          </cell>
        </row>
        <row r="306">
          <cell r="A306">
            <v>302</v>
          </cell>
          <cell r="B306" t="str">
            <v>Kaithepalli</v>
          </cell>
          <cell r="C306" t="str">
            <v>Malapalli of Uppudi</v>
          </cell>
          <cell r="D306" t="str">
            <v>Repalle</v>
          </cell>
          <cell r="E306" t="str">
            <v>Penumudi</v>
          </cell>
          <cell r="F306">
            <v>8.3000000000000007</v>
          </cell>
          <cell r="G306" t="str">
            <v>Zoolapalem</v>
          </cell>
          <cell r="H306">
            <v>19.2</v>
          </cell>
          <cell r="I306" t="str">
            <v>Lam</v>
          </cell>
          <cell r="J306">
            <v>83.9</v>
          </cell>
          <cell r="K306" t="str">
            <v>Kolluru</v>
          </cell>
          <cell r="L306">
            <v>31.3</v>
          </cell>
          <cell r="M306" t="str">
            <v>Vejandla</v>
          </cell>
          <cell r="N306">
            <v>59.9</v>
          </cell>
          <cell r="O306" t="str">
            <v>Vejandla</v>
          </cell>
          <cell r="P306">
            <v>59.9</v>
          </cell>
          <cell r="Q306" t="str">
            <v>Repalle</v>
          </cell>
          <cell r="R306">
            <v>2.7</v>
          </cell>
          <cell r="S306" t="str">
            <v>I.B patnam</v>
          </cell>
          <cell r="T306">
            <v>85</v>
          </cell>
          <cell r="Y306" t="str">
            <v>Repalle</v>
          </cell>
          <cell r="Z306">
            <v>2.7</v>
          </cell>
          <cell r="AA306">
            <v>0.2</v>
          </cell>
        </row>
        <row r="307">
          <cell r="A307">
            <v>303</v>
          </cell>
          <cell r="B307" t="str">
            <v>Uppudi</v>
          </cell>
          <cell r="C307" t="str">
            <v>Malapalli of Kaithepalli</v>
          </cell>
          <cell r="D307" t="str">
            <v>Repalle</v>
          </cell>
          <cell r="E307" t="str">
            <v>Penumudi</v>
          </cell>
          <cell r="F307">
            <v>18</v>
          </cell>
          <cell r="G307" t="str">
            <v>Zoolapalem</v>
          </cell>
          <cell r="H307">
            <v>32.299999999999997</v>
          </cell>
          <cell r="I307" t="str">
            <v>Lam</v>
          </cell>
          <cell r="J307">
            <v>96.2</v>
          </cell>
          <cell r="K307" t="str">
            <v>Kolluru</v>
          </cell>
          <cell r="L307">
            <v>46.4</v>
          </cell>
          <cell r="M307" t="str">
            <v>Vejandla</v>
          </cell>
          <cell r="N307">
            <v>73.2</v>
          </cell>
          <cell r="O307" t="str">
            <v>Vejandla</v>
          </cell>
          <cell r="P307">
            <v>73.2</v>
          </cell>
          <cell r="Q307" t="str">
            <v>Repalle</v>
          </cell>
          <cell r="R307">
            <v>15.8</v>
          </cell>
          <cell r="S307" t="str">
            <v>I.B patnam</v>
          </cell>
          <cell r="T307">
            <v>85</v>
          </cell>
          <cell r="Y307" t="str">
            <v>Repalle</v>
          </cell>
          <cell r="Z307">
            <v>15.8</v>
          </cell>
          <cell r="AA307">
            <v>0.2</v>
          </cell>
        </row>
        <row r="308">
          <cell r="A308">
            <v>304</v>
          </cell>
          <cell r="B308" t="str">
            <v>Peteru</v>
          </cell>
          <cell r="C308" t="str">
            <v>Malapalli (East) H/O Peteru</v>
          </cell>
          <cell r="D308" t="str">
            <v>Repalle</v>
          </cell>
          <cell r="E308" t="str">
            <v>Penumudi</v>
          </cell>
          <cell r="F308">
            <v>5.7</v>
          </cell>
          <cell r="G308" t="str">
            <v>Zoolapalem</v>
          </cell>
          <cell r="H308">
            <v>12.2</v>
          </cell>
          <cell r="I308" t="str">
            <v>Lam</v>
          </cell>
          <cell r="J308">
            <v>80.3</v>
          </cell>
          <cell r="K308" t="str">
            <v>Kolluru</v>
          </cell>
          <cell r="L308">
            <v>27.7</v>
          </cell>
          <cell r="M308" t="str">
            <v>Vejandla</v>
          </cell>
          <cell r="N308">
            <v>56.3</v>
          </cell>
          <cell r="O308" t="str">
            <v>Vejandla</v>
          </cell>
          <cell r="P308">
            <v>56.3</v>
          </cell>
          <cell r="Q308" t="str">
            <v>Repalle</v>
          </cell>
          <cell r="R308">
            <v>4.3</v>
          </cell>
          <cell r="S308" t="str">
            <v>I.B patnam</v>
          </cell>
          <cell r="T308">
            <v>85</v>
          </cell>
          <cell r="Y308" t="str">
            <v>Repalle</v>
          </cell>
          <cell r="Z308">
            <v>4.3</v>
          </cell>
          <cell r="AA308">
            <v>0.2</v>
          </cell>
        </row>
        <row r="309">
          <cell r="A309">
            <v>305</v>
          </cell>
          <cell r="B309" t="str">
            <v>Peteru</v>
          </cell>
          <cell r="C309" t="str">
            <v>Malapalli (South) H/O Peteru</v>
          </cell>
          <cell r="D309" t="str">
            <v>Repalle</v>
          </cell>
          <cell r="E309" t="str">
            <v>Penumudi</v>
          </cell>
          <cell r="F309">
            <v>5.7</v>
          </cell>
          <cell r="G309" t="str">
            <v>Zoolapalem</v>
          </cell>
          <cell r="H309">
            <v>12.2</v>
          </cell>
          <cell r="I309" t="str">
            <v>Lam</v>
          </cell>
          <cell r="J309">
            <v>80.3</v>
          </cell>
          <cell r="K309" t="str">
            <v>Kolluru</v>
          </cell>
          <cell r="L309">
            <v>27.7</v>
          </cell>
          <cell r="M309" t="str">
            <v>Vejandla</v>
          </cell>
          <cell r="N309">
            <v>56.3</v>
          </cell>
          <cell r="O309" t="str">
            <v>Vejandla</v>
          </cell>
          <cell r="P309">
            <v>56.3</v>
          </cell>
          <cell r="Q309" t="str">
            <v>Repalle</v>
          </cell>
          <cell r="R309">
            <v>4.3</v>
          </cell>
          <cell r="S309" t="str">
            <v>I.B patnam</v>
          </cell>
          <cell r="T309">
            <v>85</v>
          </cell>
          <cell r="Y309" t="str">
            <v>Repalle</v>
          </cell>
          <cell r="Z309">
            <v>4.3</v>
          </cell>
          <cell r="AA309">
            <v>0.2</v>
          </cell>
        </row>
        <row r="310">
          <cell r="A310">
            <v>306</v>
          </cell>
          <cell r="B310" t="str">
            <v>Kamarajugadda(North)</v>
          </cell>
          <cell r="C310" t="str">
            <v>Mynenivaripalem</v>
          </cell>
          <cell r="D310" t="str">
            <v>Repalle</v>
          </cell>
          <cell r="E310" t="str">
            <v>Penumudi</v>
          </cell>
          <cell r="F310">
            <v>5.9</v>
          </cell>
          <cell r="G310" t="str">
            <v>Zoolapalem</v>
          </cell>
          <cell r="H310">
            <v>26.2</v>
          </cell>
          <cell r="I310" t="str">
            <v>Lam</v>
          </cell>
          <cell r="J310">
            <v>89.7</v>
          </cell>
          <cell r="K310" t="str">
            <v>Kolluru</v>
          </cell>
          <cell r="L310">
            <v>35.9</v>
          </cell>
          <cell r="M310" t="str">
            <v>Vejandla</v>
          </cell>
          <cell r="N310">
            <v>66.7</v>
          </cell>
          <cell r="O310" t="str">
            <v>Vejandla</v>
          </cell>
          <cell r="P310">
            <v>66.7</v>
          </cell>
          <cell r="Q310" t="str">
            <v>Repalle</v>
          </cell>
          <cell r="R310">
            <v>9.6999999999999993</v>
          </cell>
          <cell r="S310" t="str">
            <v>I.B patnam</v>
          </cell>
          <cell r="T310">
            <v>85</v>
          </cell>
          <cell r="Y310" t="str">
            <v>Repalle</v>
          </cell>
          <cell r="Z310">
            <v>9.6999999999999993</v>
          </cell>
          <cell r="AA310">
            <v>0.2</v>
          </cell>
        </row>
        <row r="311">
          <cell r="A311">
            <v>307</v>
          </cell>
          <cell r="B311" t="str">
            <v>Mollagunta</v>
          </cell>
          <cell r="C311" t="str">
            <v>Mollagunta</v>
          </cell>
          <cell r="D311" t="str">
            <v>Repalle</v>
          </cell>
          <cell r="E311" t="str">
            <v>Local</v>
          </cell>
          <cell r="F311">
            <v>5</v>
          </cell>
          <cell r="G311" t="str">
            <v>Zoolapalem</v>
          </cell>
          <cell r="H311">
            <v>35.200000000000003</v>
          </cell>
          <cell r="I311" t="str">
            <v>Lam</v>
          </cell>
          <cell r="J311">
            <v>98.9</v>
          </cell>
          <cell r="K311" t="str">
            <v>Kolluru</v>
          </cell>
          <cell r="L311">
            <v>49.3</v>
          </cell>
          <cell r="M311" t="str">
            <v>Vejandla</v>
          </cell>
          <cell r="N311">
            <v>75.900000000000006</v>
          </cell>
          <cell r="O311" t="str">
            <v>Vejandla</v>
          </cell>
          <cell r="P311">
            <v>75.900000000000006</v>
          </cell>
          <cell r="Q311" t="str">
            <v>Repalle</v>
          </cell>
          <cell r="R311">
            <v>18.7</v>
          </cell>
          <cell r="S311" t="str">
            <v>I.B patnam</v>
          </cell>
          <cell r="T311">
            <v>85</v>
          </cell>
          <cell r="Y311" t="str">
            <v>Repalle</v>
          </cell>
          <cell r="Z311">
            <v>18.7</v>
          </cell>
          <cell r="AA311">
            <v>0</v>
          </cell>
        </row>
        <row r="312">
          <cell r="A312">
            <v>308</v>
          </cell>
          <cell r="B312" t="str">
            <v>Morlavaripalem</v>
          </cell>
          <cell r="C312" t="str">
            <v>Morlavaripalem</v>
          </cell>
          <cell r="D312" t="str">
            <v>Repalle</v>
          </cell>
          <cell r="E312" t="str">
            <v>Penumudi</v>
          </cell>
          <cell r="F312">
            <v>8.1</v>
          </cell>
          <cell r="G312" t="str">
            <v>Zoolapalem</v>
          </cell>
          <cell r="H312">
            <v>14</v>
          </cell>
          <cell r="I312" t="str">
            <v>Lam</v>
          </cell>
          <cell r="J312">
            <v>81</v>
          </cell>
          <cell r="K312" t="str">
            <v>Kolluru</v>
          </cell>
          <cell r="L312">
            <v>28.4</v>
          </cell>
          <cell r="M312" t="str">
            <v>Vejandla</v>
          </cell>
          <cell r="N312">
            <v>57</v>
          </cell>
          <cell r="O312" t="str">
            <v>Vejandla</v>
          </cell>
          <cell r="P312">
            <v>57</v>
          </cell>
          <cell r="Q312" t="str">
            <v>Repalle</v>
          </cell>
          <cell r="R312">
            <v>2.5</v>
          </cell>
          <cell r="S312" t="str">
            <v>I.B patnam</v>
          </cell>
          <cell r="T312">
            <v>85</v>
          </cell>
          <cell r="Y312" t="str">
            <v>Repalle</v>
          </cell>
          <cell r="Z312">
            <v>2.5</v>
          </cell>
          <cell r="AA312">
            <v>0.2</v>
          </cell>
        </row>
        <row r="313">
          <cell r="A313">
            <v>309</v>
          </cell>
          <cell r="B313" t="str">
            <v>Kamarajugadda(South)</v>
          </cell>
          <cell r="C313" t="str">
            <v>Morthota</v>
          </cell>
          <cell r="D313" t="str">
            <v>Repalle</v>
          </cell>
          <cell r="E313" t="str">
            <v>Penumudi</v>
          </cell>
          <cell r="F313">
            <v>8.3000000000000007</v>
          </cell>
          <cell r="G313" t="str">
            <v>Zoolapalem</v>
          </cell>
          <cell r="H313">
            <v>28.6</v>
          </cell>
          <cell r="I313" t="str">
            <v>Lam</v>
          </cell>
          <cell r="J313">
            <v>92.1</v>
          </cell>
          <cell r="K313" t="str">
            <v>Kolluru</v>
          </cell>
          <cell r="L313">
            <v>39.5</v>
          </cell>
          <cell r="M313" t="str">
            <v>Vejandla</v>
          </cell>
          <cell r="N313">
            <v>68.099999999999994</v>
          </cell>
          <cell r="O313" t="str">
            <v>Vejandla</v>
          </cell>
          <cell r="P313">
            <v>68.099999999999994</v>
          </cell>
          <cell r="Q313" t="str">
            <v>Repalle</v>
          </cell>
          <cell r="R313">
            <v>12.1</v>
          </cell>
          <cell r="S313" t="str">
            <v>I.B patnam</v>
          </cell>
          <cell r="T313">
            <v>85</v>
          </cell>
          <cell r="Y313" t="str">
            <v>Repalle</v>
          </cell>
          <cell r="Z313">
            <v>12.1</v>
          </cell>
          <cell r="AA313">
            <v>0.2</v>
          </cell>
        </row>
        <row r="314">
          <cell r="A314">
            <v>310</v>
          </cell>
          <cell r="B314" t="str">
            <v>Gangadipalem</v>
          </cell>
          <cell r="C314" t="str">
            <v>Mruthumjayavaripalem</v>
          </cell>
          <cell r="D314" t="str">
            <v>Repalle</v>
          </cell>
          <cell r="E314" t="str">
            <v>Local</v>
          </cell>
          <cell r="F314">
            <v>5</v>
          </cell>
          <cell r="G314" t="str">
            <v>Zoolapalem</v>
          </cell>
          <cell r="H314">
            <v>37</v>
          </cell>
          <cell r="I314" t="str">
            <v>Lam</v>
          </cell>
          <cell r="J314">
            <v>100.7</v>
          </cell>
          <cell r="K314" t="str">
            <v>Kolluru</v>
          </cell>
          <cell r="L314">
            <v>51.1</v>
          </cell>
          <cell r="M314" t="str">
            <v>Vejandla</v>
          </cell>
          <cell r="N314">
            <v>77.7</v>
          </cell>
          <cell r="O314" t="str">
            <v>Vejandla</v>
          </cell>
          <cell r="P314">
            <v>77.7</v>
          </cell>
          <cell r="Q314" t="str">
            <v>Repalle</v>
          </cell>
          <cell r="R314">
            <v>20.5</v>
          </cell>
          <cell r="S314" t="str">
            <v>I.B patnam</v>
          </cell>
          <cell r="T314">
            <v>85</v>
          </cell>
          <cell r="Y314" t="str">
            <v>Repalle</v>
          </cell>
          <cell r="Z314">
            <v>20.5</v>
          </cell>
          <cell r="AA314">
            <v>0</v>
          </cell>
        </row>
        <row r="315">
          <cell r="A315">
            <v>311</v>
          </cell>
          <cell r="B315" t="str">
            <v>Nalluripalem</v>
          </cell>
          <cell r="C315" t="str">
            <v>Nalluripalem</v>
          </cell>
          <cell r="D315" t="str">
            <v>Repalle</v>
          </cell>
          <cell r="E315" t="str">
            <v>Penumudi</v>
          </cell>
          <cell r="F315">
            <v>6.9</v>
          </cell>
          <cell r="G315" t="str">
            <v>Zoolapalem</v>
          </cell>
          <cell r="H315">
            <v>23.4</v>
          </cell>
          <cell r="I315" t="str">
            <v>Lam</v>
          </cell>
          <cell r="J315">
            <v>87.1</v>
          </cell>
          <cell r="K315" t="str">
            <v>Kolluru</v>
          </cell>
          <cell r="L315">
            <v>37.700000000000003</v>
          </cell>
          <cell r="M315" t="str">
            <v>Vejandla</v>
          </cell>
          <cell r="N315">
            <v>64.099999999999994</v>
          </cell>
          <cell r="O315" t="str">
            <v>Vejandla</v>
          </cell>
          <cell r="P315">
            <v>64.099999999999994</v>
          </cell>
          <cell r="Q315" t="str">
            <v>Repalle</v>
          </cell>
          <cell r="R315">
            <v>6.9</v>
          </cell>
          <cell r="S315" t="str">
            <v>I.B patnam</v>
          </cell>
          <cell r="T315">
            <v>85</v>
          </cell>
          <cell r="Y315" t="str">
            <v>Repalle</v>
          </cell>
          <cell r="Z315">
            <v>6.9</v>
          </cell>
          <cell r="AA315">
            <v>0.2</v>
          </cell>
        </row>
        <row r="316">
          <cell r="A316">
            <v>312</v>
          </cell>
          <cell r="B316" t="str">
            <v>Aravapalli</v>
          </cell>
          <cell r="C316" t="str">
            <v>Nellurivaripalem</v>
          </cell>
          <cell r="D316" t="str">
            <v>Repalle</v>
          </cell>
          <cell r="E316" t="str">
            <v>Penumudi</v>
          </cell>
          <cell r="F316">
            <v>4.7</v>
          </cell>
          <cell r="G316" t="str">
            <v>Zoolapalem</v>
          </cell>
          <cell r="H316">
            <v>25</v>
          </cell>
          <cell r="I316" t="str">
            <v>Lam</v>
          </cell>
          <cell r="J316">
            <v>88.5</v>
          </cell>
          <cell r="K316" t="str">
            <v>Kolluru</v>
          </cell>
          <cell r="L316">
            <v>35.9</v>
          </cell>
          <cell r="M316" t="str">
            <v>Vejandla</v>
          </cell>
          <cell r="N316">
            <v>65.5</v>
          </cell>
          <cell r="O316" t="str">
            <v>Vejandla</v>
          </cell>
          <cell r="P316">
            <v>65.5</v>
          </cell>
          <cell r="Q316" t="str">
            <v>Repalle</v>
          </cell>
          <cell r="R316">
            <v>8.5</v>
          </cell>
          <cell r="S316" t="str">
            <v>I.B patnam</v>
          </cell>
          <cell r="T316">
            <v>85</v>
          </cell>
          <cell r="Y316" t="str">
            <v>Repalle</v>
          </cell>
          <cell r="Z316">
            <v>8.5</v>
          </cell>
          <cell r="AA316">
            <v>0.2</v>
          </cell>
        </row>
        <row r="317">
          <cell r="A317">
            <v>313</v>
          </cell>
          <cell r="B317" t="str">
            <v>Nalluru(North)</v>
          </cell>
          <cell r="C317" t="str">
            <v>Nalluru</v>
          </cell>
          <cell r="D317" t="str">
            <v>Repalle</v>
          </cell>
          <cell r="E317" t="str">
            <v>Penumudi</v>
          </cell>
          <cell r="F317">
            <v>4.7</v>
          </cell>
          <cell r="G317" t="str">
            <v>Zoolapalem</v>
          </cell>
          <cell r="H317">
            <v>25</v>
          </cell>
          <cell r="I317" t="str">
            <v>Lam</v>
          </cell>
          <cell r="J317">
            <v>88.5</v>
          </cell>
          <cell r="K317" t="str">
            <v>Kolluru</v>
          </cell>
          <cell r="L317">
            <v>35.9</v>
          </cell>
          <cell r="M317" t="str">
            <v>Vejandla</v>
          </cell>
          <cell r="N317">
            <v>65.5</v>
          </cell>
          <cell r="O317" t="str">
            <v>Vejandla</v>
          </cell>
          <cell r="P317">
            <v>65.5</v>
          </cell>
          <cell r="Q317" t="str">
            <v>Repalle</v>
          </cell>
          <cell r="R317">
            <v>8.5</v>
          </cell>
          <cell r="S317" t="str">
            <v>I.B patnam</v>
          </cell>
          <cell r="T317">
            <v>85</v>
          </cell>
          <cell r="Y317" t="str">
            <v>Repalle</v>
          </cell>
          <cell r="Z317">
            <v>8.5</v>
          </cell>
          <cell r="AA317">
            <v>0.2</v>
          </cell>
        </row>
        <row r="318">
          <cell r="A318">
            <v>314</v>
          </cell>
          <cell r="B318" t="str">
            <v>Aravapalli</v>
          </cell>
          <cell r="C318" t="str">
            <v>Okspet</v>
          </cell>
          <cell r="D318" t="str">
            <v>Repalle</v>
          </cell>
          <cell r="E318" t="str">
            <v>Penumudi</v>
          </cell>
          <cell r="F318">
            <v>5.7</v>
          </cell>
          <cell r="G318" t="str">
            <v>Zoolapalem</v>
          </cell>
          <cell r="H318">
            <v>20.9</v>
          </cell>
          <cell r="I318" t="str">
            <v>Lam</v>
          </cell>
          <cell r="J318">
            <v>83.7</v>
          </cell>
          <cell r="K318" t="str">
            <v>Kolluru</v>
          </cell>
          <cell r="L318">
            <v>34.1</v>
          </cell>
          <cell r="M318" t="str">
            <v>Vejandla</v>
          </cell>
          <cell r="N318">
            <v>60.7</v>
          </cell>
          <cell r="O318" t="str">
            <v>Vejandla</v>
          </cell>
          <cell r="P318">
            <v>60.7</v>
          </cell>
          <cell r="Q318" t="str">
            <v>Repalle</v>
          </cell>
          <cell r="R318">
            <v>4.4000000000000004</v>
          </cell>
          <cell r="S318" t="str">
            <v>I.B patnam</v>
          </cell>
          <cell r="T318">
            <v>85</v>
          </cell>
          <cell r="Y318" t="str">
            <v>Repalle</v>
          </cell>
          <cell r="Z318">
            <v>4.4000000000000004</v>
          </cell>
          <cell r="AA318">
            <v>0.2</v>
          </cell>
        </row>
        <row r="319">
          <cell r="A319">
            <v>315</v>
          </cell>
          <cell r="B319" t="str">
            <v>Potumeraka</v>
          </cell>
          <cell r="C319" t="str">
            <v>Palakurthi</v>
          </cell>
          <cell r="D319" t="str">
            <v>Repalle</v>
          </cell>
          <cell r="E319" t="str">
            <v>Local</v>
          </cell>
          <cell r="F319">
            <v>2</v>
          </cell>
          <cell r="G319" t="str">
            <v>Zoolapalem</v>
          </cell>
          <cell r="H319">
            <v>38</v>
          </cell>
          <cell r="I319" t="str">
            <v>Lam</v>
          </cell>
          <cell r="J319">
            <v>92</v>
          </cell>
          <cell r="K319" t="str">
            <v>Kolluru</v>
          </cell>
          <cell r="L319">
            <v>51</v>
          </cell>
          <cell r="M319" t="str">
            <v>Vejandla</v>
          </cell>
          <cell r="N319">
            <v>74</v>
          </cell>
          <cell r="O319" t="str">
            <v>Vejandla</v>
          </cell>
          <cell r="P319">
            <v>74</v>
          </cell>
          <cell r="Q319" t="str">
            <v>Repalle</v>
          </cell>
          <cell r="R319">
            <v>23</v>
          </cell>
          <cell r="S319" t="str">
            <v>I.B patnam</v>
          </cell>
          <cell r="T319">
            <v>85</v>
          </cell>
          <cell r="Y319" t="str">
            <v>Repalle</v>
          </cell>
          <cell r="Z319">
            <v>23</v>
          </cell>
          <cell r="AA319">
            <v>0.2</v>
          </cell>
        </row>
        <row r="320">
          <cell r="A320">
            <v>316</v>
          </cell>
          <cell r="B320" t="str">
            <v>Penumudi</v>
          </cell>
          <cell r="C320" t="str">
            <v>Pallipalem of penumudi</v>
          </cell>
          <cell r="D320" t="str">
            <v>Repalle</v>
          </cell>
          <cell r="E320" t="str">
            <v>Local</v>
          </cell>
          <cell r="F320">
            <v>0.5</v>
          </cell>
          <cell r="G320" t="str">
            <v>Zoolapalem</v>
          </cell>
          <cell r="H320">
            <v>20</v>
          </cell>
          <cell r="I320" t="str">
            <v>Lam</v>
          </cell>
          <cell r="J320">
            <v>85.5</v>
          </cell>
          <cell r="K320" t="str">
            <v>Kolluru</v>
          </cell>
          <cell r="L320">
            <v>32.9</v>
          </cell>
          <cell r="M320" t="str">
            <v>Vejandla</v>
          </cell>
          <cell r="N320">
            <v>61.5</v>
          </cell>
          <cell r="O320" t="str">
            <v>Vejandla</v>
          </cell>
          <cell r="P320">
            <v>61.5</v>
          </cell>
          <cell r="Q320" t="str">
            <v>Repalle</v>
          </cell>
          <cell r="R320">
            <v>5</v>
          </cell>
          <cell r="S320" t="str">
            <v>I.B patnam</v>
          </cell>
          <cell r="T320">
            <v>85</v>
          </cell>
          <cell r="Y320" t="str">
            <v>Repalle</v>
          </cell>
          <cell r="Z320">
            <v>5</v>
          </cell>
          <cell r="AA320">
            <v>0.2</v>
          </cell>
        </row>
        <row r="321">
          <cell r="A321">
            <v>317</v>
          </cell>
          <cell r="B321" t="str">
            <v>Penumudi</v>
          </cell>
          <cell r="C321" t="str">
            <v>Penumudi</v>
          </cell>
          <cell r="D321" t="str">
            <v>Repalle</v>
          </cell>
          <cell r="E321" t="str">
            <v>Local</v>
          </cell>
          <cell r="F321">
            <v>0.5</v>
          </cell>
          <cell r="G321" t="str">
            <v>Zoolapalem</v>
          </cell>
          <cell r="H321">
            <v>20</v>
          </cell>
          <cell r="I321" t="str">
            <v>Lam</v>
          </cell>
          <cell r="J321">
            <v>85.5</v>
          </cell>
          <cell r="K321" t="str">
            <v>Kolluru</v>
          </cell>
          <cell r="L321">
            <v>32.9</v>
          </cell>
          <cell r="M321" t="str">
            <v>Vejandla</v>
          </cell>
          <cell r="N321">
            <v>61.5</v>
          </cell>
          <cell r="O321" t="str">
            <v>Vejandla</v>
          </cell>
          <cell r="P321">
            <v>61.5</v>
          </cell>
          <cell r="Q321" t="str">
            <v>Repalle</v>
          </cell>
          <cell r="R321">
            <v>5</v>
          </cell>
          <cell r="S321" t="str">
            <v>I.B patnam</v>
          </cell>
          <cell r="T321">
            <v>85</v>
          </cell>
          <cell r="Y321" t="str">
            <v>Repalle</v>
          </cell>
          <cell r="Z321">
            <v>5</v>
          </cell>
          <cell r="AA321">
            <v>0.2</v>
          </cell>
        </row>
        <row r="322">
          <cell r="A322">
            <v>318</v>
          </cell>
          <cell r="B322" t="str">
            <v>Peteru</v>
          </cell>
          <cell r="C322" t="str">
            <v>Peteru</v>
          </cell>
          <cell r="D322" t="str">
            <v>Repalle</v>
          </cell>
          <cell r="E322" t="str">
            <v>Penumudi</v>
          </cell>
          <cell r="F322">
            <v>5.7</v>
          </cell>
          <cell r="G322" t="str">
            <v>Zoolapalem</v>
          </cell>
          <cell r="H322">
            <v>12.2</v>
          </cell>
          <cell r="I322" t="str">
            <v>Lam</v>
          </cell>
          <cell r="J322">
            <v>80.3</v>
          </cell>
          <cell r="K322" t="str">
            <v>Kolluru</v>
          </cell>
          <cell r="L322">
            <v>27.7</v>
          </cell>
          <cell r="M322" t="str">
            <v>Vejandla</v>
          </cell>
          <cell r="N322">
            <v>56.3</v>
          </cell>
          <cell r="O322" t="str">
            <v>Vejandla</v>
          </cell>
          <cell r="P322">
            <v>56.3</v>
          </cell>
          <cell r="Q322" t="str">
            <v>Repalle</v>
          </cell>
          <cell r="R322">
            <v>4.3</v>
          </cell>
          <cell r="S322" t="str">
            <v>I.B patnam</v>
          </cell>
          <cell r="T322">
            <v>85</v>
          </cell>
          <cell r="Y322" t="str">
            <v>Repalle</v>
          </cell>
          <cell r="Z322">
            <v>4.3</v>
          </cell>
          <cell r="AA322">
            <v>0.2</v>
          </cell>
        </row>
        <row r="323">
          <cell r="A323">
            <v>319</v>
          </cell>
          <cell r="B323" t="str">
            <v>Piratlanka</v>
          </cell>
          <cell r="C323" t="str">
            <v>Piratlanka</v>
          </cell>
          <cell r="D323" t="str">
            <v>Repalle</v>
          </cell>
          <cell r="E323" t="str">
            <v>Penumudi</v>
          </cell>
          <cell r="F323">
            <v>14.9</v>
          </cell>
          <cell r="G323" t="str">
            <v>Zoolapalem</v>
          </cell>
          <cell r="H323">
            <v>35.200000000000003</v>
          </cell>
          <cell r="I323" t="str">
            <v>Lam</v>
          </cell>
          <cell r="J323">
            <v>100.7</v>
          </cell>
          <cell r="K323" t="str">
            <v>Kolluru</v>
          </cell>
          <cell r="L323">
            <v>48.1</v>
          </cell>
          <cell r="M323" t="str">
            <v>Vejandla</v>
          </cell>
          <cell r="N323">
            <v>76.7</v>
          </cell>
          <cell r="O323" t="str">
            <v>Vejandla</v>
          </cell>
          <cell r="P323">
            <v>76.7</v>
          </cell>
          <cell r="Q323" t="str">
            <v>Repalle</v>
          </cell>
          <cell r="R323">
            <v>18.7</v>
          </cell>
          <cell r="S323" t="str">
            <v>I.B patnam</v>
          </cell>
          <cell r="T323">
            <v>85</v>
          </cell>
          <cell r="Y323" t="str">
            <v>Repalle</v>
          </cell>
          <cell r="Z323">
            <v>18.7</v>
          </cell>
          <cell r="AA323">
            <v>0</v>
          </cell>
        </row>
        <row r="324">
          <cell r="A324">
            <v>320</v>
          </cell>
          <cell r="B324" t="str">
            <v>Potumeraka</v>
          </cell>
          <cell r="C324" t="str">
            <v>Pothumeraka</v>
          </cell>
          <cell r="D324" t="str">
            <v>Repalle</v>
          </cell>
          <cell r="E324" t="str">
            <v>Penumudi</v>
          </cell>
          <cell r="F324">
            <v>16.3</v>
          </cell>
          <cell r="G324" t="str">
            <v>Zoolapalem</v>
          </cell>
          <cell r="H324">
            <v>30.6</v>
          </cell>
          <cell r="I324" t="str">
            <v>Lam</v>
          </cell>
          <cell r="J324">
            <v>94.3</v>
          </cell>
          <cell r="K324" t="str">
            <v>Kolluru</v>
          </cell>
          <cell r="L324">
            <v>44.7</v>
          </cell>
          <cell r="M324" t="str">
            <v>Vejandla</v>
          </cell>
          <cell r="N324">
            <v>71.3</v>
          </cell>
          <cell r="O324" t="str">
            <v>Vejandla</v>
          </cell>
          <cell r="P324">
            <v>71.3</v>
          </cell>
          <cell r="Q324" t="str">
            <v>Repalle</v>
          </cell>
          <cell r="R324">
            <v>14.1</v>
          </cell>
          <cell r="S324" t="str">
            <v>I.B patnam</v>
          </cell>
          <cell r="T324">
            <v>85</v>
          </cell>
          <cell r="Y324" t="str">
            <v>Repalle</v>
          </cell>
          <cell r="Z324">
            <v>14.1</v>
          </cell>
          <cell r="AA324">
            <v>0.2</v>
          </cell>
        </row>
        <row r="325">
          <cell r="A325">
            <v>321</v>
          </cell>
          <cell r="B325" t="str">
            <v>Rajukalva</v>
          </cell>
          <cell r="C325" t="str">
            <v>Rajukalva</v>
          </cell>
          <cell r="D325" t="str">
            <v>Repalle</v>
          </cell>
          <cell r="E325" t="str">
            <v>Penumudi</v>
          </cell>
          <cell r="F325">
            <v>21.1</v>
          </cell>
          <cell r="G325" t="str">
            <v>Zoolapalem</v>
          </cell>
          <cell r="H325">
            <v>41.4</v>
          </cell>
          <cell r="I325" t="str">
            <v>Lam</v>
          </cell>
          <cell r="J325">
            <v>106.9</v>
          </cell>
          <cell r="K325" t="str">
            <v>Kolluru</v>
          </cell>
          <cell r="L325">
            <v>52</v>
          </cell>
          <cell r="M325" t="str">
            <v>Vejandla</v>
          </cell>
          <cell r="N325">
            <v>82.9</v>
          </cell>
          <cell r="O325" t="str">
            <v>Vejandla</v>
          </cell>
          <cell r="P325">
            <v>82.9</v>
          </cell>
          <cell r="Q325" t="str">
            <v>Repalle</v>
          </cell>
          <cell r="R325">
            <v>24.9</v>
          </cell>
          <cell r="S325" t="str">
            <v>I.B patnam</v>
          </cell>
          <cell r="T325">
            <v>85</v>
          </cell>
          <cell r="Y325" t="str">
            <v>Repalle</v>
          </cell>
          <cell r="Z325">
            <v>24.9</v>
          </cell>
          <cell r="AA325">
            <v>0</v>
          </cell>
        </row>
        <row r="326">
          <cell r="A326">
            <v>322</v>
          </cell>
          <cell r="B326" t="str">
            <v>Penumudi</v>
          </cell>
          <cell r="C326" t="str">
            <v>Ravianthavaram</v>
          </cell>
          <cell r="D326" t="str">
            <v>Repalle</v>
          </cell>
          <cell r="E326" t="str">
            <v>Penumudi</v>
          </cell>
          <cell r="F326">
            <v>2.5</v>
          </cell>
          <cell r="G326" t="str">
            <v>Zoolapalem</v>
          </cell>
          <cell r="H326">
            <v>22</v>
          </cell>
          <cell r="I326" t="str">
            <v>Lam</v>
          </cell>
          <cell r="J326">
            <v>87.5</v>
          </cell>
          <cell r="K326" t="str">
            <v>Kolluru</v>
          </cell>
          <cell r="L326">
            <v>34.9</v>
          </cell>
          <cell r="M326" t="str">
            <v>Vejandla</v>
          </cell>
          <cell r="N326">
            <v>63.5</v>
          </cell>
          <cell r="O326" t="str">
            <v>Vejandla</v>
          </cell>
          <cell r="P326">
            <v>63.5</v>
          </cell>
          <cell r="Q326" t="str">
            <v>Repalle</v>
          </cell>
          <cell r="R326">
            <v>7</v>
          </cell>
          <cell r="S326" t="str">
            <v>I.B patnam</v>
          </cell>
          <cell r="T326">
            <v>85</v>
          </cell>
          <cell r="Y326" t="str">
            <v>Repalle</v>
          </cell>
          <cell r="Z326">
            <v>7</v>
          </cell>
          <cell r="AA326">
            <v>0.2</v>
          </cell>
        </row>
        <row r="327">
          <cell r="A327">
            <v>323</v>
          </cell>
          <cell r="B327" t="str">
            <v>Singupalem</v>
          </cell>
          <cell r="C327" t="str">
            <v>Singupalem</v>
          </cell>
          <cell r="D327" t="str">
            <v>Repalle</v>
          </cell>
          <cell r="E327" t="str">
            <v>Penumudi</v>
          </cell>
          <cell r="F327">
            <v>14.8</v>
          </cell>
          <cell r="G327" t="str">
            <v>Zoolapalem</v>
          </cell>
          <cell r="H327">
            <v>39.1</v>
          </cell>
          <cell r="I327" t="str">
            <v>Lam</v>
          </cell>
          <cell r="J327">
            <v>92.8</v>
          </cell>
          <cell r="K327" t="str">
            <v>Kolluru</v>
          </cell>
          <cell r="L327">
            <v>43.4</v>
          </cell>
          <cell r="M327" t="str">
            <v>Vejandla</v>
          </cell>
          <cell r="N327">
            <v>69.8</v>
          </cell>
          <cell r="O327" t="str">
            <v>Vejandla</v>
          </cell>
          <cell r="P327">
            <v>69.8</v>
          </cell>
          <cell r="Q327" t="str">
            <v>Repalle</v>
          </cell>
          <cell r="R327">
            <v>12.6</v>
          </cell>
          <cell r="S327" t="str">
            <v>I.B patnam</v>
          </cell>
          <cell r="T327">
            <v>85</v>
          </cell>
          <cell r="Y327" t="str">
            <v>Repalle</v>
          </cell>
          <cell r="Z327">
            <v>12.6</v>
          </cell>
          <cell r="AA327">
            <v>0.2</v>
          </cell>
        </row>
        <row r="328">
          <cell r="A328">
            <v>324</v>
          </cell>
          <cell r="B328" t="str">
            <v>Thummala</v>
          </cell>
          <cell r="C328" t="str">
            <v>Thummala</v>
          </cell>
          <cell r="D328" t="str">
            <v>Repalle</v>
          </cell>
          <cell r="E328" t="str">
            <v>Penumudi</v>
          </cell>
          <cell r="F328">
            <v>18.5</v>
          </cell>
          <cell r="G328" t="str">
            <v>Zoolapalem</v>
          </cell>
          <cell r="H328">
            <v>32.799999999999997</v>
          </cell>
          <cell r="I328" t="str">
            <v>Lam</v>
          </cell>
          <cell r="J328">
            <v>96.5</v>
          </cell>
          <cell r="K328" t="str">
            <v>Kolluru</v>
          </cell>
          <cell r="L328">
            <v>46.9</v>
          </cell>
          <cell r="M328" t="str">
            <v>Vejandla</v>
          </cell>
          <cell r="N328">
            <v>73.5</v>
          </cell>
          <cell r="O328" t="str">
            <v>Vejandla</v>
          </cell>
          <cell r="P328">
            <v>73.5</v>
          </cell>
          <cell r="Q328" t="str">
            <v>Repalle</v>
          </cell>
          <cell r="R328">
            <v>16.3</v>
          </cell>
          <cell r="S328" t="str">
            <v>I.B patnam</v>
          </cell>
          <cell r="T328">
            <v>85</v>
          </cell>
          <cell r="Y328" t="str">
            <v>Repalle</v>
          </cell>
          <cell r="Z328">
            <v>16.3</v>
          </cell>
          <cell r="AA328">
            <v>0.2</v>
          </cell>
        </row>
        <row r="329">
          <cell r="A329">
            <v>325</v>
          </cell>
          <cell r="B329" t="str">
            <v>Kaithepalli</v>
          </cell>
          <cell r="C329" t="str">
            <v>Thurakapalem of Kaithepalli</v>
          </cell>
          <cell r="D329" t="str">
            <v>Repalle</v>
          </cell>
          <cell r="E329" t="str">
            <v>Penumudi</v>
          </cell>
          <cell r="F329">
            <v>16</v>
          </cell>
          <cell r="G329" t="str">
            <v>Zoolapalem</v>
          </cell>
          <cell r="H329">
            <v>40.299999999999997</v>
          </cell>
          <cell r="I329" t="str">
            <v>Lam</v>
          </cell>
          <cell r="J329">
            <v>98.2</v>
          </cell>
          <cell r="K329" t="str">
            <v>Kolluru</v>
          </cell>
          <cell r="L329">
            <v>48.4</v>
          </cell>
          <cell r="M329" t="str">
            <v>Vejandla</v>
          </cell>
          <cell r="N329">
            <v>75.2</v>
          </cell>
          <cell r="O329" t="str">
            <v>Vejandla</v>
          </cell>
          <cell r="P329">
            <v>75.2</v>
          </cell>
          <cell r="Q329" t="str">
            <v>Repalle</v>
          </cell>
          <cell r="R329">
            <v>17.8</v>
          </cell>
          <cell r="S329" t="str">
            <v>I.B patnam</v>
          </cell>
          <cell r="T329">
            <v>85</v>
          </cell>
          <cell r="Y329" t="str">
            <v>Repalle</v>
          </cell>
          <cell r="Z329">
            <v>17.8</v>
          </cell>
          <cell r="AA329">
            <v>0.2</v>
          </cell>
        </row>
        <row r="330">
          <cell r="A330">
            <v>326</v>
          </cell>
          <cell r="B330" t="str">
            <v>Thummala</v>
          </cell>
          <cell r="C330" t="str">
            <v>Thurupu malapalli of Pothumeraka</v>
          </cell>
          <cell r="D330" t="str">
            <v>Repalle</v>
          </cell>
          <cell r="E330" t="str">
            <v>Penumudi</v>
          </cell>
          <cell r="F330">
            <v>17.3</v>
          </cell>
          <cell r="G330" t="str">
            <v>Zoolapalem</v>
          </cell>
          <cell r="H330">
            <v>31.6</v>
          </cell>
          <cell r="I330" t="str">
            <v>Lam</v>
          </cell>
          <cell r="J330">
            <v>94.3</v>
          </cell>
          <cell r="K330" t="str">
            <v>Kolluru</v>
          </cell>
          <cell r="L330">
            <v>45.7</v>
          </cell>
          <cell r="M330" t="str">
            <v>Vejandla</v>
          </cell>
          <cell r="N330">
            <v>72.3</v>
          </cell>
          <cell r="O330" t="str">
            <v>Vejandla</v>
          </cell>
          <cell r="P330">
            <v>72.3</v>
          </cell>
          <cell r="Q330" t="str">
            <v>Repalle</v>
          </cell>
          <cell r="R330">
            <v>15.1</v>
          </cell>
          <cell r="S330" t="str">
            <v>I.B patnam</v>
          </cell>
          <cell r="T330">
            <v>85</v>
          </cell>
          <cell r="Y330" t="str">
            <v>Repalle</v>
          </cell>
          <cell r="Z330">
            <v>15.1</v>
          </cell>
          <cell r="AA330">
            <v>0.2</v>
          </cell>
        </row>
        <row r="331">
          <cell r="A331">
            <v>327</v>
          </cell>
          <cell r="B331" t="str">
            <v>Uppudi</v>
          </cell>
          <cell r="C331" t="str">
            <v>Uppudi</v>
          </cell>
          <cell r="D331" t="str">
            <v>Repalle</v>
          </cell>
          <cell r="E331" t="str">
            <v>Penumudi</v>
          </cell>
          <cell r="F331">
            <v>8.3000000000000007</v>
          </cell>
          <cell r="G331" t="str">
            <v>Zoolapalem</v>
          </cell>
          <cell r="H331">
            <v>19.399999999999999</v>
          </cell>
          <cell r="I331" t="str">
            <v>Lam</v>
          </cell>
          <cell r="J331">
            <v>83.9</v>
          </cell>
          <cell r="K331" t="str">
            <v>Kolluru</v>
          </cell>
          <cell r="L331">
            <v>31.3</v>
          </cell>
          <cell r="M331" t="str">
            <v>Vejandla</v>
          </cell>
          <cell r="N331">
            <v>59.9</v>
          </cell>
          <cell r="O331" t="str">
            <v>Vejandla</v>
          </cell>
          <cell r="P331">
            <v>59.9</v>
          </cell>
          <cell r="Q331" t="str">
            <v>Repalle</v>
          </cell>
          <cell r="R331">
            <v>2.7</v>
          </cell>
          <cell r="S331" t="str">
            <v>I.B patnam</v>
          </cell>
          <cell r="T331">
            <v>85</v>
          </cell>
          <cell r="Y331" t="str">
            <v>Repalle</v>
          </cell>
          <cell r="Z331">
            <v>2.7</v>
          </cell>
          <cell r="AA331">
            <v>0.2</v>
          </cell>
        </row>
        <row r="332">
          <cell r="A332">
            <v>328</v>
          </cell>
          <cell r="B332" t="str">
            <v>Aravapalli</v>
          </cell>
          <cell r="C332" t="str">
            <v>Ura -mlapalli of Aravapalli</v>
          </cell>
          <cell r="D332" t="str">
            <v>Repalle</v>
          </cell>
          <cell r="E332" t="str">
            <v>Penumudi</v>
          </cell>
          <cell r="F332">
            <v>5.7</v>
          </cell>
          <cell r="G332" t="str">
            <v>Zoolapalem</v>
          </cell>
          <cell r="H332">
            <v>20.9</v>
          </cell>
          <cell r="I332" t="str">
            <v>Lam</v>
          </cell>
          <cell r="J332">
            <v>83.7</v>
          </cell>
          <cell r="K332" t="str">
            <v>Kolluru</v>
          </cell>
          <cell r="L332">
            <v>34.1</v>
          </cell>
          <cell r="M332" t="str">
            <v>Vejandla</v>
          </cell>
          <cell r="N332">
            <v>60.7</v>
          </cell>
          <cell r="O332" t="str">
            <v>Vejandla</v>
          </cell>
          <cell r="P332">
            <v>60.7</v>
          </cell>
          <cell r="Q332" t="str">
            <v>Repalle</v>
          </cell>
          <cell r="R332">
            <v>4.4000000000000004</v>
          </cell>
          <cell r="S332" t="str">
            <v>I.B patnam</v>
          </cell>
          <cell r="T332">
            <v>85</v>
          </cell>
          <cell r="Y332" t="str">
            <v>Repalle</v>
          </cell>
          <cell r="Z332">
            <v>4.4000000000000004</v>
          </cell>
          <cell r="AA332">
            <v>0.2</v>
          </cell>
        </row>
        <row r="333">
          <cell r="A333">
            <v>329</v>
          </cell>
          <cell r="B333" t="str">
            <v>Vaddevaripalem</v>
          </cell>
          <cell r="C333" t="str">
            <v>Vaddevaripalem</v>
          </cell>
          <cell r="D333" t="str">
            <v>Repalle</v>
          </cell>
          <cell r="E333" t="str">
            <v>Penumudi</v>
          </cell>
          <cell r="F333">
            <v>18.100000000000001</v>
          </cell>
          <cell r="G333" t="str">
            <v>Zoolapalem</v>
          </cell>
          <cell r="H333">
            <v>32.4</v>
          </cell>
          <cell r="I333" t="str">
            <v>Lam</v>
          </cell>
          <cell r="J333">
            <v>96.1</v>
          </cell>
          <cell r="K333" t="str">
            <v>Kolluru</v>
          </cell>
          <cell r="L333">
            <v>46.5</v>
          </cell>
          <cell r="M333" t="str">
            <v>Vejandla</v>
          </cell>
          <cell r="N333">
            <v>73.099999999999994</v>
          </cell>
          <cell r="O333" t="str">
            <v>Vejandla</v>
          </cell>
          <cell r="P333">
            <v>73.099999999999994</v>
          </cell>
          <cell r="Q333" t="str">
            <v>Repalle</v>
          </cell>
          <cell r="R333">
            <v>15.9</v>
          </cell>
          <cell r="S333" t="str">
            <v>I.B patnam</v>
          </cell>
          <cell r="T333">
            <v>85</v>
          </cell>
          <cell r="Y333" t="str">
            <v>Repalle</v>
          </cell>
          <cell r="Z333">
            <v>15.9</v>
          </cell>
          <cell r="AA333">
            <v>0.2</v>
          </cell>
        </row>
        <row r="334">
          <cell r="A334">
            <v>330</v>
          </cell>
          <cell r="B334" t="str">
            <v>Peteru</v>
          </cell>
          <cell r="C334" t="str">
            <v>Vejandlavarilanka</v>
          </cell>
          <cell r="D334" t="str">
            <v>Repalle</v>
          </cell>
          <cell r="E334" t="str">
            <v>Penumudi</v>
          </cell>
          <cell r="F334">
            <v>8.6</v>
          </cell>
          <cell r="G334" t="str">
            <v>Zoolapalem</v>
          </cell>
          <cell r="H334">
            <v>19.5</v>
          </cell>
          <cell r="I334" t="str">
            <v>Lam</v>
          </cell>
          <cell r="J334">
            <v>80.099999999999994</v>
          </cell>
          <cell r="K334" t="str">
            <v>Kolluru</v>
          </cell>
          <cell r="L334">
            <v>27.5</v>
          </cell>
          <cell r="M334" t="str">
            <v>Vejandla</v>
          </cell>
          <cell r="N334">
            <v>57.1</v>
          </cell>
          <cell r="O334" t="str">
            <v>Vejandla</v>
          </cell>
          <cell r="P334">
            <v>57.1</v>
          </cell>
          <cell r="Q334" t="str">
            <v>Repalle</v>
          </cell>
          <cell r="R334">
            <v>3</v>
          </cell>
          <cell r="S334" t="str">
            <v>I.B patnam</v>
          </cell>
          <cell r="T334">
            <v>85</v>
          </cell>
          <cell r="Y334" t="str">
            <v>Repalle</v>
          </cell>
          <cell r="Z334">
            <v>3</v>
          </cell>
          <cell r="AA334">
            <v>0.2</v>
          </cell>
        </row>
        <row r="335">
          <cell r="A335">
            <v>331</v>
          </cell>
          <cell r="B335" t="str">
            <v>Visweswaram</v>
          </cell>
          <cell r="C335" t="str">
            <v>Visweswaram</v>
          </cell>
          <cell r="D335" t="str">
            <v>Repalle</v>
          </cell>
          <cell r="E335" t="str">
            <v>Penumudi</v>
          </cell>
          <cell r="F335">
            <v>15.6</v>
          </cell>
          <cell r="G335" t="str">
            <v>Zoolapalem</v>
          </cell>
          <cell r="H335">
            <v>29.9</v>
          </cell>
          <cell r="I335" t="str">
            <v>Lam</v>
          </cell>
          <cell r="J335">
            <v>93.6</v>
          </cell>
          <cell r="K335" t="str">
            <v>Kolluru</v>
          </cell>
          <cell r="L335">
            <v>44</v>
          </cell>
          <cell r="M335" t="str">
            <v>Vejandla</v>
          </cell>
          <cell r="N335">
            <v>70.599999999999994</v>
          </cell>
          <cell r="O335" t="str">
            <v>Vejandla</v>
          </cell>
          <cell r="P335">
            <v>70.599999999999994</v>
          </cell>
          <cell r="Q335" t="str">
            <v>Repalle</v>
          </cell>
          <cell r="R335">
            <v>13.4</v>
          </cell>
          <cell r="S335" t="str">
            <v>I.B patnam</v>
          </cell>
          <cell r="T335">
            <v>85</v>
          </cell>
          <cell r="Y335" t="str">
            <v>Repalle</v>
          </cell>
          <cell r="Z335">
            <v>13.4</v>
          </cell>
          <cell r="AA335">
            <v>0.2</v>
          </cell>
        </row>
        <row r="336">
          <cell r="A336">
            <v>332</v>
          </cell>
          <cell r="B336" t="str">
            <v>Bethapudi</v>
          </cell>
          <cell r="C336" t="str">
            <v>Vuyyurivaripalem of Bethapudi</v>
          </cell>
          <cell r="D336" t="str">
            <v>Repalle</v>
          </cell>
          <cell r="E336" t="str">
            <v>Penumudi</v>
          </cell>
          <cell r="F336">
            <v>7.1</v>
          </cell>
          <cell r="G336" t="str">
            <v>Zoolapalem</v>
          </cell>
          <cell r="H336">
            <v>18</v>
          </cell>
          <cell r="I336" t="str">
            <v>Lam</v>
          </cell>
          <cell r="J336">
            <v>80</v>
          </cell>
          <cell r="K336" t="str">
            <v>Kolluru</v>
          </cell>
          <cell r="L336">
            <v>29.4</v>
          </cell>
          <cell r="M336" t="str">
            <v>Vejandla</v>
          </cell>
          <cell r="N336">
            <v>58</v>
          </cell>
          <cell r="O336" t="str">
            <v>Vejandla</v>
          </cell>
          <cell r="P336">
            <v>58</v>
          </cell>
          <cell r="Q336" t="str">
            <v>Repalle</v>
          </cell>
          <cell r="R336">
            <v>1.5</v>
          </cell>
          <cell r="S336" t="str">
            <v>I.B patnam</v>
          </cell>
          <cell r="T336">
            <v>85</v>
          </cell>
          <cell r="Y336" t="str">
            <v>Repalle</v>
          </cell>
          <cell r="Z336">
            <v>1.5</v>
          </cell>
          <cell r="AA336">
            <v>0.2</v>
          </cell>
        </row>
        <row r="337">
          <cell r="A337">
            <v>333</v>
          </cell>
          <cell r="B337" t="str">
            <v>Potumeraka</v>
          </cell>
          <cell r="C337" t="str">
            <v>Yanadisangam</v>
          </cell>
          <cell r="D337" t="str">
            <v>Repalle</v>
          </cell>
          <cell r="E337" t="str">
            <v>Penumudi</v>
          </cell>
          <cell r="F337">
            <v>20.5</v>
          </cell>
          <cell r="G337" t="str">
            <v>Zoolapalem</v>
          </cell>
          <cell r="H337">
            <v>34.799999999999997</v>
          </cell>
          <cell r="I337" t="str">
            <v>Lam</v>
          </cell>
          <cell r="J337">
            <v>98.5</v>
          </cell>
          <cell r="K337" t="str">
            <v>Kolluru</v>
          </cell>
          <cell r="L337">
            <v>48.5</v>
          </cell>
          <cell r="M337" t="str">
            <v>Vejandla</v>
          </cell>
          <cell r="N337">
            <v>75.5</v>
          </cell>
          <cell r="O337" t="str">
            <v>Vejandla</v>
          </cell>
          <cell r="P337">
            <v>75.5</v>
          </cell>
          <cell r="Q337" t="str">
            <v>Repalle</v>
          </cell>
          <cell r="R337">
            <v>18.3</v>
          </cell>
          <cell r="S337" t="str">
            <v>I.B patnam</v>
          </cell>
          <cell r="T337">
            <v>85</v>
          </cell>
          <cell r="Y337" t="str">
            <v>Repalle</v>
          </cell>
          <cell r="Z337">
            <v>18.3</v>
          </cell>
          <cell r="AA337">
            <v>0.2</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 val="quarry"/>
      <sheetName val="Data"/>
      <sheetName val="Levels"/>
      <sheetName val="Specification"/>
      <sheetName val="lead-st"/>
      <sheetName val="Labour"/>
      <sheetName val="Material"/>
      <sheetName val="Road Detail Est_"/>
      <sheetName val="r"/>
      <sheetName val="CD Data"/>
      <sheetName val="leads"/>
      <sheetName val="Road_Abst_"/>
      <sheetName val="CD_works_Abst_"/>
      <sheetName val="CC_drains_Abst_"/>
      <sheetName val="Road_Detail_Est_"/>
      <sheetName val="CD_works_detail_Est_"/>
      <sheetName val="CC_drains_detail_Est_"/>
      <sheetName val="Earth_work_Cal"/>
      <sheetName val="Earth_Volume"/>
      <sheetName val="General_Abst_"/>
      <sheetName val="Lead_Statement"/>
      <sheetName val="Road_data"/>
      <sheetName val="CD_works_data"/>
      <sheetName val="Road_Abst_1"/>
      <sheetName val="CD_works_Abst_1"/>
      <sheetName val="CC_drains_Abst_1"/>
      <sheetName val="Road_Detail_Est_1"/>
      <sheetName val="CD_works_detail_Est_1"/>
      <sheetName val="CC_drains_detail_Est_1"/>
      <sheetName val="Earth_work_Cal1"/>
      <sheetName val="Earth_Volume1"/>
      <sheetName val="General_Abst_1"/>
      <sheetName val="Lead_Statement1"/>
      <sheetName val="Road_data1"/>
      <sheetName val="CD_works_data1"/>
      <sheetName val="Mp-team 1"/>
      <sheetName val="v"/>
      <sheetName val="maya"/>
      <sheetName val="LEAD"/>
      <sheetName val="Estimate 2_0x1_5"/>
      <sheetName val="Estimate 2_0x2_0"/>
      <sheetName val="Estimate 2_0x2_5"/>
      <sheetName val="Estimate 1_0x1_0"/>
      <sheetName val="Estimate 1_0x1_5"/>
      <sheetName val="Estimate 1_5x1_5"/>
      <sheetName val="Plant &amp;  Machinery"/>
      <sheetName val="WATER-HAMMER"/>
      <sheetName val="Sheet3"/>
      <sheetName val="l"/>
      <sheetName val="ssr-rates"/>
      <sheetName val="Ventway Calculations"/>
      <sheetName val="Estimate_Slab"/>
      <sheetName val="MTC-estimate"/>
      <sheetName val="Gen Abs"/>
      <sheetName val="other rates"/>
      <sheetName val="rdamdata"/>
      <sheetName val="detls"/>
      <sheetName val="bASICDATA"/>
      <sheetName val="Sheet1"/>
      <sheetName val="Data.F8.BTR"/>
      <sheetName val="Sheet2"/>
      <sheetName val="m"/>
      <sheetName val="DATA SHEET"/>
      <sheetName val="t_prsr"/>
      <sheetName val="Gen.Abs."/>
      <sheetName val="design"/>
      <sheetName val="data existing_do not delete"/>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5"/>
      <sheetName val="Sheet18"/>
      <sheetName val="Sheet19"/>
      <sheetName val="COLUMN"/>
      <sheetName val="sectorwise"/>
      <sheetName val="DATA_PRG"/>
      <sheetName val="wh"/>
      <sheetName val=" data sheet "/>
      <sheetName val="Rising Main"/>
      <sheetName val="Rate"/>
      <sheetName val="sand"/>
      <sheetName val="stone"/>
      <sheetName val="index"/>
      <sheetName val="Estimate"/>
      <sheetName val="hdpe weights"/>
      <sheetName val="PVC weights"/>
      <sheetName val="Civil Boq"/>
      <sheetName val="Cd"/>
      <sheetName val="Cs"/>
      <sheetName val="CPIPE"/>
      <sheetName val="THK"/>
      <sheetName val="CPIPE 1"/>
      <sheetName val="FORM7"/>
      <sheetName val="HDPE-pipe-rates"/>
      <sheetName val="pvc-pipe-rates"/>
      <sheetName val="PVC_dia"/>
      <sheetName val="E1"/>
      <sheetName val="POP"/>
      <sheetName val="HS 1"/>
      <sheetName val="Attributes"/>
      <sheetName val="Nspt-smp-final-ORIGINAL"/>
      <sheetName val="int-Dia-pvc"/>
      <sheetName val="1-Pop Proj"/>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sheetData sheetId="93"/>
      <sheetData sheetId="94"/>
      <sheetData sheetId="95"/>
      <sheetData sheetId="96"/>
      <sheetData sheetId="97"/>
      <sheetData sheetId="98"/>
      <sheetData sheetId="99"/>
      <sheetData sheetId="100"/>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 val="leads"/>
      <sheetName val="Data"/>
      <sheetName val="Lead"/>
      <sheetName val="Road Detail Est."/>
      <sheetName val="Road data"/>
      <sheetName val="Roadlist"/>
      <sheetName val="CD Data"/>
      <sheetName val="Plant &amp;  Machinery"/>
      <sheetName val="Material"/>
      <sheetName val="Labour"/>
      <sheetName val="m"/>
      <sheetName val="t_prsr"/>
      <sheetName val="PVC_dia"/>
      <sheetName val="Specification"/>
      <sheetName val="ssr-rates"/>
      <sheetName val="ESTIMATE"/>
      <sheetName val="quarry"/>
      <sheetName val="RMR"/>
      <sheetName val="Data_Bit_I"/>
      <sheetName val="Summary"/>
      <sheetName val="MRATES"/>
      <sheetName val="temp-SDData (2)"/>
      <sheetName val="Data.F8.BTR"/>
      <sheetName val="Data o"/>
      <sheetName val="Trunk unpaved"/>
      <sheetName val="Levels"/>
      <sheetName val="Lead statement"/>
      <sheetName val="Data_Base"/>
      <sheetName val="Sheet3"/>
      <sheetName val="Road_Detail_Est_"/>
      <sheetName val="Road_data"/>
      <sheetName val="Road_Detail_Est_1"/>
      <sheetName val="Road_data1"/>
      <sheetName val="data-sheet"/>
      <sheetName val="Sheet2"/>
      <sheetName val="data_sein"/>
      <sheetName val="sup dat"/>
      <sheetName val="Sheet1"/>
      <sheetName val="rdamdata"/>
      <sheetName val="DATA_PRG"/>
      <sheetName val="MPP_Vemulapally"/>
      <sheetName val="detls"/>
      <sheetName val="COLUMN"/>
      <sheetName val="stone"/>
      <sheetName val="index"/>
      <sheetName val="data existing_do not delete"/>
      <sheetName val="Pipe data"/>
      <sheetName val="Box Culvert data"/>
      <sheetName val="SSR"/>
      <sheetName val="EDWise"/>
      <sheetName val="Cd"/>
      <sheetName val="Cs"/>
      <sheetName val="CPIPE"/>
      <sheetName val="THK"/>
      <sheetName val="CPIPE 1"/>
      <sheetName val="RECAPITULATION"/>
      <sheetName val="other rates"/>
      <sheetName val="Lead  RATES"/>
      <sheetName val="int-Dia-pvc"/>
      <sheetName val="Road_Detail_Est_2"/>
      <sheetName val="Road_data2"/>
      <sheetName val="temp-SDData_(2)2"/>
      <sheetName val="Data_F8_BTR2"/>
      <sheetName val="temp-SDData_(2)"/>
      <sheetName val="Data_F8_BTR"/>
      <sheetName val="temp-SDData_(2)1"/>
      <sheetName val="Data_F8_BTR1"/>
      <sheetName val="Rising Main"/>
      <sheetName val="segments-details"/>
      <sheetName val="int-Dia-hdpe"/>
      <sheetName val="habs-list"/>
      <sheetName val=" EST"/>
      <sheetName val="m1"/>
      <sheetName val="Lookup"/>
      <sheetName val="DATA-BASE"/>
      <sheetName val="DATA-ABSTRACT"/>
      <sheetName val="Cover"/>
      <sheetName val="pvc-pipe-rates"/>
      <sheetName val="Boq - Flats"/>
      <sheetName val="LOCAL RATES"/>
      <sheetName val="HDPE"/>
      <sheetName val="CI"/>
      <sheetName val="Longitudinal"/>
      <sheetName val="Lead 09-10"/>
      <sheetName val="hdpe weights"/>
      <sheetName val="PVC weights"/>
      <sheetName val="final abstract"/>
      <sheetName val="Sorted"/>
      <sheetName val="sand"/>
      <sheetName val="Legend"/>
      <sheetName val="id"/>
      <sheetName val="HT-INTROD"/>
      <sheetName val="Rate"/>
      <sheetName val="CLEAR OVER FALL DROP"/>
      <sheetName val="C-data"/>
      <sheetName val="GF SB Ok "/>
      <sheetName val="Rates"/>
      <sheetName val="sectorwise"/>
      <sheetName val="#REF"/>
      <sheetName val="0000000000000"/>
      <sheetName val="BWSCPlt"/>
      <sheetName val="DI"/>
      <sheetName val="G.R.P"/>
      <sheetName val="PSC REVISED"/>
      <sheetName val="pvc"/>
      <sheetName val="gen"/>
      <sheetName val="Convey"/>
      <sheetName val="MRoad data"/>
      <sheetName val="R_Det"/>
      <sheetName val="procurement"/>
      <sheetName val="abs road"/>
      <sheetName val="coverpage"/>
      <sheetName val="Rd.Est"/>
      <sheetName val="water-hammar-strenght"/>
      <sheetName val="Abs"/>
      <sheetName val="Lead-2014-15"/>
      <sheetName val="R99 etc"/>
      <sheetName val="Specification report"/>
      <sheetName val="SubAnlysis"/>
      <sheetName val="Marteru"/>
      <sheetName val="Road_Detail_Est_3"/>
      <sheetName val="Road_data3"/>
      <sheetName val="temp-SDData_(2)3"/>
      <sheetName val="Data_F8_BTR3"/>
      <sheetName val="Lead_statement"/>
      <sheetName val="sup_dat"/>
      <sheetName val="Plant_&amp;__Machinery"/>
      <sheetName val="CD_Data"/>
      <sheetName val="Data_o"/>
      <sheetName val="Trunk_unpaved"/>
      <sheetName val="Rising_Main"/>
      <sheetName val="CPIPE_1"/>
      <sheetName val="Pipe_data"/>
      <sheetName val="Box_Culvert_data"/>
      <sheetName val="_EST"/>
      <sheetName val="source"/>
      <sheetName val="Lead-1"/>
      <sheetName val="Main-Material"/>
      <sheetName val="Det.SC2"/>
      <sheetName val="Estt"/>
      <sheetName val="conc-foot-gradeslab"/>
      <sheetName val="Datas"/>
      <sheetName val=" data sheet "/>
      <sheetName val="WATER-HAMMER"/>
      <sheetName val="pvc_basic"/>
      <sheetName val="wh_data_R"/>
      <sheetName val="Nspt-smp-final-ORIGINAL"/>
      <sheetName val="maing1"/>
      <sheetName val="wh"/>
      <sheetName val="maya"/>
      <sheetName val="scheme area details_block__ c2"/>
      <sheetName val="Main sheet"/>
      <sheetName val="JAWAHAR-hyd-original"/>
      <sheetName val="DATA-2005-06"/>
      <sheetName val="Side wall dsn Formula"/>
      <sheetName val="purpose&amp;input"/>
      <sheetName val="1-Pop Proj"/>
      <sheetName val="P.E.RATES"/>
      <sheetName val="Sheet11"/>
      <sheetName val="SSR 2015-16"/>
      <sheetName val="est"/>
      <sheetName val="Factory_rates"/>
      <sheetName val="Boppudi data sheet "/>
      <sheetName val="Sheet6"/>
      <sheetName val="dump"/>
      <sheetName val="Lead(4380)"/>
      <sheetName val="data1"/>
      <sheetName val="Common "/>
      <sheetName val="MA"/>
      <sheetName val="mlead"/>
      <sheetName val="Desgn(zone I)"/>
      <sheetName val="dlvoid"/>
      <sheetName val="Data Road"/>
      <sheetName val="CABLE DATA"/>
    </sheetNames>
    <sheetDataSet>
      <sheetData sheetId="0"/>
      <sheetData sheetId="1"/>
      <sheetData sheetId="2"/>
      <sheetData sheetId="3"/>
      <sheetData sheetId="4"/>
      <sheetData sheetId="5"/>
      <sheetData sheetId="6"/>
      <sheetData sheetId="7">
        <row r="7">
          <cell r="F7">
            <v>91</v>
          </cell>
        </row>
      </sheetData>
      <sheetData sheetId="8" refreshError="1">
        <row r="7">
          <cell r="F7">
            <v>91</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nav"/>
      <sheetName val="m4"/>
      <sheetName val="she"/>
      <sheetName val="m"/>
      <sheetName val="m1"/>
      <sheetName val="est"/>
      <sheetName val="est (2)"/>
      <sheetName val="m4 (2)"/>
      <sheetName val="m4 (4)"/>
      <sheetName val="Road Detail Est."/>
      <sheetName val="Road data"/>
      <sheetName val="other rates"/>
      <sheetName val="r"/>
      <sheetName val="maya"/>
      <sheetName val="Data"/>
      <sheetName val="lead-st"/>
      <sheetName val="ewst"/>
      <sheetName val="RMR"/>
      <sheetName val="other rates N"/>
      <sheetName val="Plant &amp;  Machinery"/>
      <sheetName val="Material"/>
      <sheetName val="Labour"/>
      <sheetName val="LEAD"/>
      <sheetName val="v"/>
      <sheetName val="est_(2)"/>
      <sheetName val="m4_(2)"/>
      <sheetName val="m4_(4)"/>
      <sheetName val="Road_Detail_Est_"/>
      <sheetName val="Road_data"/>
      <sheetName val="est_(2)1"/>
      <sheetName val="m4_(2)1"/>
      <sheetName val="m4_(4)1"/>
      <sheetName val="Road_Detail_Est_1"/>
      <sheetName val="Road_data1"/>
      <sheetName val="ssr-rates"/>
      <sheetName val="l"/>
      <sheetName val="DATA-CD"/>
      <sheetName val="Data_Base"/>
      <sheetName val="Specification"/>
      <sheetName val="Part-A"/>
      <sheetName val="Sent NHO"/>
      <sheetName val="MRATES"/>
      <sheetName val="CD Data"/>
      <sheetName val="data existing_do not delete"/>
      <sheetName val="Sorted"/>
      <sheetName val="quarry"/>
      <sheetName val="ABS"/>
      <sheetName val="Leads"/>
      <sheetName val="OPD-Civil"/>
      <sheetName val="Data.F8.BTR"/>
      <sheetName val="sand"/>
      <sheetName val="stone"/>
      <sheetName val="index"/>
      <sheetName val="0000000000000"/>
      <sheetName val="other rates-C"/>
      <sheetName val="LOAD CALCULATIONS"/>
      <sheetName val="pscbeam"/>
      <sheetName val="other rates "/>
      <sheetName val="Road data-TDR"/>
      <sheetName val="pvc-pipe-rates"/>
      <sheetName val="Boq"/>
      <sheetName val="Rate"/>
      <sheetName val="LEAD STATEMENT"/>
      <sheetName val="DATA SHEET"/>
      <sheetName val="AX-B"/>
      <sheetName val="Sheet1"/>
      <sheetName val="Levels"/>
      <sheetName val="Title"/>
      <sheetName val="t_prsr"/>
      <sheetName val="wh"/>
      <sheetName val="Estt"/>
      <sheetName val="C-data"/>
      <sheetName val="Footings"/>
      <sheetName val="Data_Renuals"/>
      <sheetName val="abs road"/>
      <sheetName val="temp-SDData (2)"/>
      <sheetName val="C.D.Data (Morth)"/>
      <sheetName val="7 Other Costs"/>
      <sheetName val="PRECAST lightconc-II"/>
      <sheetName val="GN-ST-10"/>
      <sheetName val="Pile cap"/>
      <sheetName val="LEAD 2015-16"/>
    </sheetNames>
    <sheetDataSet>
      <sheetData sheetId="0" refreshError="1"/>
      <sheetData sheetId="1" refreshError="1"/>
      <sheetData sheetId="2" refreshError="1"/>
      <sheetData sheetId="3" refreshError="1">
        <row r="2">
          <cell r="A2" t="str">
            <v>Name of work: BT to road from PWD Road to Jaggasagari via Chowlamaddi and Kondrikarla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s>
    <sheetDataSet>
      <sheetData sheetId="0"/>
      <sheetData sheetId="1"/>
      <sheetData sheetId="2">
        <row r="2">
          <cell r="E2" t="str">
            <v>Bhattiprolu</v>
          </cell>
          <cell r="F2" t="str">
            <v>Assistant Engineer</v>
          </cell>
        </row>
        <row r="3">
          <cell r="E3" t="str">
            <v>Cherukupalli</v>
          </cell>
          <cell r="F3" t="str">
            <v>Assistant Executive Engineer</v>
          </cell>
        </row>
        <row r="4">
          <cell r="E4" t="str">
            <v>Nagaram</v>
          </cell>
          <cell r="F4" t="str">
            <v>Assistant Engineer</v>
          </cell>
        </row>
        <row r="5">
          <cell r="E5" t="str">
            <v>Nizampatnam</v>
          </cell>
          <cell r="F5" t="str">
            <v>Assistant Engineer</v>
          </cell>
        </row>
        <row r="6">
          <cell r="E6" t="str">
            <v>Repalle</v>
          </cell>
          <cell r="F6" t="str">
            <v>Assistant Engineer</v>
          </cell>
        </row>
        <row r="7">
          <cell r="E7" t="str">
            <v>Piduguralla</v>
          </cell>
          <cell r="F7" t="str">
            <v>Assistant Engineer</v>
          </cell>
        </row>
        <row r="8">
          <cell r="E8" t="str">
            <v>Machavaram</v>
          </cell>
          <cell r="F8" t="str">
            <v>Assistant Engineer</v>
          </cell>
        </row>
        <row r="9">
          <cell r="E9" t="str">
            <v>Dachepalli</v>
          </cell>
          <cell r="F9" t="str">
            <v>Assistant Engineer</v>
          </cell>
        </row>
        <row r="10">
          <cell r="E10" t="str">
            <v>Gurazala</v>
          </cell>
          <cell r="F10" t="str">
            <v>Assistant Engineer</v>
          </cell>
        </row>
        <row r="11">
          <cell r="E11" t="str">
            <v>Rentachintala</v>
          </cell>
          <cell r="F11" t="str">
            <v>Assistant Engineer</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general abstract"/>
      <sheetName val="leads"/>
      <sheetName val="lead statement"/>
      <sheetName val="door window calculations"/>
      <sheetName val="door window datas"/>
      <sheetName val="electrification data"/>
      <sheetName val="data"/>
      <sheetName val="data existing_do not delete"/>
      <sheetName val="pipe line sub estimate"/>
      <sheetName val="pipe line data"/>
      <sheetName val="estimate"/>
      <sheetName val="hydraulic designs projects"/>
      <sheetName val="hydraulic designs pws schemes"/>
      <sheetName val="hydraulic statement"/>
      <sheetName val="economical pm calculations"/>
      <sheetName val="fp estimate"/>
      <sheetName val="rotary bore well estimate"/>
      <sheetName val="ohsr 40k sub estimate"/>
      <sheetName val="ohsr 40k verticals"/>
      <sheetName val="ohsr 60k sub estimate"/>
      <sheetName val="ohsr 60k verticals"/>
      <sheetName val="ohsr 90k sub estimate"/>
      <sheetName val="ohsr 90k verticals"/>
      <sheetName val="ohsr 120k sub estimate"/>
      <sheetName val="ohsr 120k verticals"/>
      <sheetName val="ohsr 150 sub estimate"/>
      <sheetName val="ohsr 150k verticals"/>
      <sheetName val="ohsr 200k sub estimate"/>
      <sheetName val="ohsr 200k verticals"/>
      <sheetName val="ohsr 250k sub estimate"/>
      <sheetName val="ohsr 250k verticals"/>
      <sheetName val="Sheet1"/>
      <sheetName val="Sheet2"/>
      <sheetName val="Sheet4"/>
      <sheetName val="Sheet5"/>
      <sheetName val="Sheet7"/>
      <sheetName val="Sheet8"/>
      <sheetName val="Sheet9"/>
      <sheetName val="Sheet13"/>
      <sheetName val="Sheet14"/>
      <sheetName val="Sheet15"/>
      <sheetName val="Sheet16"/>
      <sheetName val="Sheet17"/>
      <sheetName val="Sheet18"/>
      <sheetName val="Sheet19"/>
      <sheetName val="Sheet20"/>
      <sheetName val="Sheet21"/>
      <sheetName val="Sheet10"/>
      <sheetName val="Sheet11"/>
      <sheetName val="Sheet12"/>
      <sheetName val="Sheet6"/>
      <sheetName val="Sheet3"/>
      <sheetName val="RMR"/>
      <sheetName val="ssr-rates"/>
      <sheetName val="Data_Base"/>
    </sheetNames>
    <sheetDataSet>
      <sheetData sheetId="0"/>
      <sheetData sheetId="1"/>
      <sheetData sheetId="2"/>
      <sheetData sheetId="3"/>
      <sheetData sheetId="4"/>
      <sheetData sheetId="5"/>
      <sheetData sheetId="6"/>
      <sheetData sheetId="7"/>
      <sheetData sheetId="8" refreshError="1">
        <row r="2">
          <cell r="I2" t="str">
            <v>Clayey &amp; Loamy soils</v>
          </cell>
        </row>
        <row r="3">
          <cell r="I3" t="str">
            <v>Hard Gravelly soils</v>
          </cell>
        </row>
        <row r="4">
          <cell r="I4" t="str">
            <v>Mixture of Gravel &amp; Soft disintegrated rocky soils</v>
          </cell>
        </row>
        <row r="5">
          <cell r="I5" t="str">
            <v>Soft disintegrated soils removed by pick axes and crow bars</v>
          </cell>
        </row>
        <row r="6">
          <cell r="I6" t="str">
            <v>Stone matrix soils</v>
          </cell>
        </row>
        <row r="7">
          <cell r="I7" t="str">
            <v>Hard disintegrated soils removed by pick axes and crow bars</v>
          </cell>
        </row>
        <row r="8">
          <cell r="I8" t="str">
            <v>Hard disintegrated rock requiring partial blasting</v>
          </cell>
        </row>
        <row r="9">
          <cell r="I9" t="str">
            <v>Soils requiring chiselling,wedging and benching</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Leads"/>
      <sheetName val="Lead"/>
      <sheetName val="r"/>
      <sheetName val="0000000000000"/>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Data_Base"/>
      <sheetName val="maya"/>
      <sheetName val="Factory_rates"/>
      <sheetName val="lead-st"/>
      <sheetName val="rdamdata"/>
      <sheetName val="DATA-BASE"/>
      <sheetName val="Labour"/>
      <sheetName val="Material"/>
      <sheetName val="Levels"/>
      <sheetName val="Plant_&amp;__Machinery"/>
      <sheetName val="quarry"/>
      <sheetName val="v"/>
      <sheetName val="DATA-ABSTRACT"/>
      <sheetName val="Bridge Data 2005-06"/>
      <sheetName val="Abstrct "/>
      <sheetName val="Abstrct  CD works"/>
      <sheetName val="est"/>
      <sheetName val="Slab cul-2m span 1"/>
      <sheetName val="Slab cul-3m span 2"/>
      <sheetName val="Slab cul-2m span 3"/>
      <sheetName val="Slab cul-2m span 4"/>
      <sheetName val="CC over pitching"/>
      <sheetName val="Data CD"/>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Plant &amp;  Machinery"/>
      <sheetName val="Data.F8.BTR"/>
      <sheetName val="sup dat"/>
      <sheetName val="CD_Data"/>
      <sheetName val="Nspt-smp-final-ORIGINAL"/>
      <sheetName val="mas_hab"/>
      <sheetName val="Work_sheet"/>
      <sheetName val="Bitumen trunk"/>
      <sheetName val="R99 etc"/>
      <sheetName val="Trunk unpaved"/>
      <sheetName val="data existing_do not delete"/>
      <sheetName val="Part-A"/>
      <sheetName val="Common "/>
      <sheetName val="Sheet2"/>
      <sheetName val="in Put sheet"/>
      <sheetName val="sch"/>
      <sheetName val="RMR"/>
      <sheetName val="Sheet1 (2)"/>
      <sheetName val="GN-ST-10"/>
      <sheetName val="Class IV Qtr. Ele"/>
      <sheetName val="habs-list"/>
      <sheetName val="nodes"/>
      <sheetName val="final abstract"/>
      <sheetName val="other rates"/>
      <sheetName val="Usage"/>
      <sheetName val="General"/>
      <sheetName val="Specification report"/>
      <sheetName val="ssr-rates"/>
      <sheetName val="Rates2"/>
      <sheetName val="clvrt_data"/>
      <sheetName val="Sheet9"/>
      <sheetName val="PRECAST lightconc-II"/>
      <sheetName val="Plant_㫨__Machinery"/>
      <sheetName val="Plant 㫨  Machinery"/>
      <sheetName val="Rates"/>
      <sheetName val="Estimate "/>
      <sheetName val="Usage "/>
      <sheetName val="l"/>
      <sheetName val="HDPE"/>
      <sheetName val="DI"/>
      <sheetName val="pvc"/>
      <sheetName val="hdpe_basic"/>
      <sheetName val="pvc_basic"/>
      <sheetName val="Fie,d Data"/>
      <sheetName val="hdpe-rates"/>
      <sheetName val="hdpe weights"/>
      <sheetName val="pvc-rates"/>
      <sheetName val="PVC weights"/>
      <sheetName val="MRATES"/>
      <sheetName val="DATA_ENTRY"/>
      <sheetName val="BTLeads"/>
      <sheetName val="GF SB Ok "/>
      <sheetName val="GN_ST_10"/>
      <sheetName val="pvc-pipe-rates"/>
      <sheetName val="LEAD S 10-11"/>
      <sheetName val="Gen Abs"/>
      <sheetName val="Road data"/>
      <sheetName val="entitlements"/>
      <sheetName val="Conv. 13-14"/>
      <sheetName val="GEN-ABS Del"/>
      <sheetName val="BTR"/>
      <sheetName val="Line"/>
      <sheetName val="1V800"/>
      <sheetName val="water-hammar-strenght"/>
      <sheetName val="AV-HDPE"/>
      <sheetName val="Di_gate-HDPE"/>
      <sheetName val="index"/>
      <sheetName val="sand"/>
      <sheetName val="stone"/>
      <sheetName val="ESTIMATE"/>
      <sheetName val="hdpe_rates"/>
      <sheetName val="hdpe_wt-r"/>
      <sheetName val="DATA_PRG"/>
      <sheetName val="Rate"/>
      <sheetName val="Data rough"/>
      <sheetName val="Habcodes"/>
      <sheetName val="segments-details"/>
      <sheetName val="Main"/>
      <sheetName val="dlvoid"/>
      <sheetName val="detls"/>
      <sheetName val="wh_data_R"/>
      <sheetName val="Rates SSR 2008-09"/>
      <sheetName val="Road Detail Est."/>
      <sheetName val="fnote"/>
      <sheetName val="QDTS"/>
      <sheetName val="GBW"/>
      <sheetName val="Boq"/>
      <sheetName val="int-Dia"/>
      <sheetName val="int-Dia-hdpe"/>
      <sheetName val="int-Dia-pvc"/>
      <sheetName val="Door&amp;Window data"/>
      <sheetName val="Sheet5"/>
      <sheetName val="Main sheet"/>
      <sheetName val="SUMP1420KL@HW"/>
      <sheetName val="MRoad data"/>
      <sheetName val="DATA HM KM NB"/>
      <sheetName val="M5 900"/>
      <sheetName val="M7"/>
      <sheetName val="abs road"/>
      <sheetName val="Masonry"/>
      <sheetName val="COVER"/>
      <sheetName val="Convey"/>
      <sheetName val="A.O.R."/>
      <sheetName val="LOCAL RATES"/>
      <sheetName val="POP"/>
      <sheetName val="mlead"/>
      <sheetName val="Rates-May-14"/>
      <sheetName val="C.D.Abs.Est."/>
      <sheetName val="Material "/>
      <sheetName val="Suppl-data"/>
      <sheetName val="GM&amp;PM EST- final "/>
      <sheetName val="Detailed"/>
      <sheetName val="id"/>
      <sheetName val="coverpage"/>
      <sheetName val="FdnDes_Soil"/>
      <sheetName val="Cover page  for Lead "/>
      <sheetName val="V.N.Pur 0.60MPGF"/>
      <sheetName val="B.W. BC COMMUNITY HALL"/>
      <sheetName val="AWB YALAL"/>
      <sheetName val="DOULAPUR "/>
      <sheetName val="Modal Estimate 2"/>
      <sheetName val="Modal Estimate "/>
      <sheetName val=" Ramp"/>
      <sheetName val="PS KOKAT"/>
      <sheetName val="Elec Estimate"/>
      <sheetName val="Sanitory Estimate"/>
      <sheetName val="Septic tank"/>
      <sheetName val="Bore &amp; Pumpset"/>
      <sheetName val="Furniture "/>
      <sheetName val="20 TNs Detailed Est "/>
      <sheetName val="Bar Bending Schedule"/>
      <sheetName val="Flush Door  Shutter Country"/>
      <sheetName val=" Compound wall  "/>
      <sheetName val="Datas"/>
      <sheetName val="Datas  Side wall "/>
      <sheetName val="Veternory  Desponsory  BLDG"/>
      <sheetName val="Rural Live stock"/>
      <sheetName val="Ele data "/>
      <sheetName val="Sanitary&amp;water supply DATA "/>
      <sheetName val=" Doors window- Country 2.0- 1.2"/>
      <sheetName val=" Doors window- Sal Wood "/>
      <sheetName val=" Doors window- Teak 17-18"/>
      <sheetName val=" Doors window- Country "/>
      <sheetName val=" Doors window- Country  -2.0 m"/>
      <sheetName val=" Doors and windows "/>
      <sheetName val="Conveyance"/>
      <sheetName val="QTY"/>
      <sheetName val="BM-HOOP"/>
      <sheetName val="SCHEDULE"/>
      <sheetName val="Database"/>
      <sheetName val="schedule nos"/>
      <sheetName val="Summary"/>
      <sheetName val="JAWAHAR-hyd-original"/>
      <sheetName val="DATA SHEET"/>
      <sheetName val="PUMP_DATA"/>
      <sheetName val="Lead statement ss5"/>
      <sheetName val="road est"/>
      <sheetName val="SSR"/>
      <sheetName val="RAM"/>
      <sheetName val="Data-all"/>
      <sheetName val="ewst"/>
      <sheetName val="datas slabs, beams"/>
      <sheetName val="VKB-Sump-20-Kotalguda-wd"/>
      <sheetName val="VKB-60-12.95-Burgply-wd"/>
      <sheetName val="VKB60-12.95-Brgply-Specials"/>
      <sheetName val="steel price variation"/>
      <sheetName val="DI Wt"/>
      <sheetName val="VKB-60-30-Enkepally-we4"/>
      <sheetName val="ESSR"/>
      <sheetName val="tax sheet"/>
      <sheetName val="Steel &amp; PV"/>
      <sheetName val="CEMENT - PV"/>
      <sheetName val="Watersoft (2)"/>
      <sheetName val="HDPE-pipe-rates"/>
      <sheetName val="sectorwise"/>
      <sheetName val="R_Det"/>
      <sheetName val="Input Sheet"/>
      <sheetName val="cover page"/>
      <sheetName val="Specification Repoer"/>
      <sheetName val="DETAILED ESTIMATE (2)"/>
      <sheetName val="Data (2)"/>
      <sheetName val="DETAILED ESTIMATE"/>
      <sheetName val="detailed dt22.10.2014"/>
      <sheetName val="PSet(1Ph)"/>
      <sheetName val="comparative"/>
      <sheetName val="seigniorage"/>
      <sheetName val="electrification"/>
      <sheetName val="ELEC datas"/>
      <sheetName val="san data"/>
      <sheetName val="SEIGNORAGE"/>
      <sheetName val="SCHEDULE."/>
      <sheetName val="Est (2)"/>
      <sheetName val="report"/>
      <sheetName val="C-data"/>
      <sheetName val="Lead  RATES"/>
      <sheetName val="CI"/>
      <sheetName val="CRUST"/>
      <sheetName val="Leadstatement_"/>
      <sheetName val="COR_EST"/>
      <sheetName val="Abstrct-Part_A"/>
      <sheetName val="Bridge_Data_2005-06"/>
      <sheetName val="Plant_&amp;__Machinery1"/>
      <sheetName val="Abstrct_"/>
      <sheetName val="Abstrct__CD_works"/>
      <sheetName val="Slab_cul-2m_span_1"/>
      <sheetName val="Slab_cul-3m_span_2"/>
      <sheetName val="Slab_cul-2m_span_3"/>
      <sheetName val="Slab_cul-2m_span_4"/>
      <sheetName val="CC_over_pitching"/>
      <sheetName val="Data_CD"/>
      <sheetName val="Lead_Statement"/>
      <sheetName val="package_summary"/>
      <sheetName val="cc_pavement(b)"/>
      <sheetName val="foundations_(b)"/>
      <sheetName val="est__(mord)"/>
      <sheetName val="Check_Slip"/>
      <sheetName val="Sub_Estiamte_(2)"/>
      <sheetName val="Field_Data"/>
      <sheetName val="Field_Data_(2)"/>
      <sheetName val="Field_Data_(3)"/>
      <sheetName val="3day_Count"/>
      <sheetName val="Gen__Abstract"/>
      <sheetName val="sup_dat"/>
      <sheetName val="Common_"/>
      <sheetName val="Specification_report"/>
      <sheetName val="Sheet1_(2)"/>
      <sheetName val="Class_IV_Qtr__Ele"/>
      <sheetName val="data_existing_do_not_delete"/>
      <sheetName val="other_rates"/>
      <sheetName val="in_Put_sheet"/>
      <sheetName val="Bitumen_trunk"/>
      <sheetName val="R99_etc"/>
      <sheetName val="Trunk_unpaved"/>
      <sheetName val="final_abstract"/>
      <sheetName val="Data_F8_BTR"/>
      <sheetName val="PRECAST_lightconc-II"/>
      <sheetName val="Plant_㫨__Machinery1"/>
      <sheetName val="Estimate_"/>
      <sheetName val="Conv__13-14"/>
      <sheetName val="GEN-ABS_Del"/>
      <sheetName val="Road_data"/>
      <sheetName val="Fie,d_Data"/>
      <sheetName val="hdpe_weights"/>
      <sheetName val="PVC_weights"/>
      <sheetName val="GF_SB_Ok_"/>
      <sheetName val="LEAD_S_10-11"/>
      <sheetName val="Gen_Abs"/>
      <sheetName val="Road_Detail_Est_"/>
      <sheetName val="Rates_SSR_2008-09"/>
      <sheetName val="Mapping &amp; Geo tagging (mdl) (2)"/>
      <sheetName val="sancdump"/>
      <sheetName val="Sorted"/>
      <sheetName val="Shor &amp; Shuter"/>
      <sheetName val="slab"/>
      <sheetName val="Staff Acco."/>
      <sheetName val="ultmom"/>
      <sheetName val="INPUT-DATA"/>
      <sheetName val="Ghanapur to Suraram jn. det"/>
      <sheetName val="civ data"/>
      <sheetName val="hyperstatic-3"/>
      <sheetName val="Stability"/>
      <sheetName val="InputData"/>
      <sheetName val="Spec"/>
      <sheetName val="evaluate"/>
      <sheetName val="_5wgdhabfinal00_01"/>
      <sheetName val="Mp-team 1"/>
      <sheetName val="Gen.Abs."/>
      <sheetName val="t_prsr"/>
      <sheetName val="wh"/>
      <sheetName val="cert"/>
      <sheetName val="basic-data"/>
      <sheetName val="Data o"/>
      <sheetName val="Data_Bit_I"/>
      <sheetName val="leads-11-12"/>
      <sheetName val="PVC_dia"/>
      <sheetName val="Conveayance charges"/>
      <sheetName val="Hire"/>
      <sheetName val="SSR 2010-11 Rates"/>
      <sheetName val="TBAL9697 -group wise  sdpl"/>
      <sheetName val="Variables"/>
      <sheetName val="calcul"/>
      <sheetName val="zone-8"/>
      <sheetName val="MHNO_LEV"/>
      <sheetName val="Feeder"/>
      <sheetName val="HYDcal"/>
      <sheetName val="Machine"/>
      <sheetName val="BOQ Distribution"/>
      <sheetName val="INPUT"/>
      <sheetName val="FORM7"/>
      <sheetName val="Sump_cal"/>
      <sheetName val="p&amp;m"/>
      <sheetName val="GA"/>
      <sheetName val="Dn LF Sluice"/>
      <sheetName val="pumping main"/>
      <sheetName val="co_5"/>
      <sheetName val="iocount"/>
      <sheetName val="leads-c"/>
      <sheetName val="Flanged Beams"/>
      <sheetName val="SALIENT"/>
      <sheetName val="Rectangular Beam"/>
      <sheetName val="#REF"/>
      <sheetName val="LEAD LOOKUP"/>
      <sheetName val="BWSCPlt"/>
      <sheetName val="G.R.P"/>
      <sheetName val="PSC REVISED"/>
      <sheetName val="P "/>
      <sheetName val="section"/>
      <sheetName val="IDCCALHYD_GOO"/>
      <sheetName val="boredetails"/>
      <sheetName val="Lead- Input sheet "/>
      <sheetName val="Global factors"/>
      <sheetName val="Abs_CD_2"/>
      <sheetName val="ECV"/>
      <sheetName val="G F  (2)"/>
      <sheetName val="Data-ELSR"/>
      <sheetName val="Mortars"/>
      <sheetName val=" Data -Valves"/>
      <sheetName val="Results"/>
      <sheetName val="c.d.data (morth)"/>
      <sheetName val="rd.det.est"/>
      <sheetName val="rd.data"/>
      <sheetName val="mlead "/>
      <sheetName val="data-WC"/>
      <sheetName val="cover (2)"/>
      <sheetName val="DET R"/>
      <sheetName val="Basicrates"/>
      <sheetName val="Rd.Est"/>
      <sheetName val="Leads Entry"/>
      <sheetName val="Design"/>
      <sheetName val="DVALUE"/>
      <sheetName val="THK"/>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D149" t="str">
            <v>Bijnepally</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2)"/>
      <sheetName val="Check_Slip"/>
      <sheetName val="Misc"/>
      <sheetName val="Data_Base"/>
      <sheetName val="quarry"/>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3">
          <cell r="B3" t="str">
            <v>Light jungle clearance</v>
          </cell>
          <cell r="C3" t="str">
            <v>Clearing light jungle including all labour charges etc. complete</v>
          </cell>
          <cell r="D3">
            <v>2</v>
          </cell>
          <cell r="E3" t="str">
            <v>1 Sqm</v>
          </cell>
        </row>
        <row r="4">
          <cell r="B4" t="str">
            <v>Earth work-Found-BC soils</v>
          </cell>
          <cell r="C4" t="str">
            <v>Earth work excavation and depositing on bank with an initial lead of 10 m and initial lift of 2 m, including seigniorage and labour charges etc. complete- in BC soils as per SS no. 20-B for foundations</v>
          </cell>
          <cell r="D4">
            <v>83.600000000000009</v>
          </cell>
          <cell r="E4" t="str">
            <v>1 Cum</v>
          </cell>
        </row>
        <row r="5">
          <cell r="B5" t="str">
            <v>Earth work-Found-mixed (BC+Sandy)soils</v>
          </cell>
          <cell r="C5" t="str">
            <v>Earth work excavation and depositing on bank with an initial lead of 10 m and initial lift of 2 m, including seigniorage and labour charges etc. complete- in loamy and clayey mixed with sandy soils as per SS no. 20-B for foundations</v>
          </cell>
          <cell r="D5">
            <v>74.2</v>
          </cell>
          <cell r="E5" t="str">
            <v>1 Cum</v>
          </cell>
        </row>
        <row r="6">
          <cell r="B6" t="str">
            <v>Earth work-Pile Found(D/U) (200 mm-3.50 m) -BC soils</v>
          </cell>
          <cell r="C6" t="str">
            <v>Drilling of 200 mm dia bores with necessary equipment with double under reamed bulbs for a depth of 3.50 m.,including all labour charges etc. complete, in BC soils for pile foundations</v>
          </cell>
          <cell r="D6">
            <v>547.6</v>
          </cell>
          <cell r="E6" t="str">
            <v>1 No</v>
          </cell>
        </row>
        <row r="7">
          <cell r="B7" t="str">
            <v>Earth work-Pile Found(D/U) (250 mm-3.50 m) -BC soils</v>
          </cell>
          <cell r="C7" t="str">
            <v>Drilling of 250 mm dia bores with necessary equipment with double under reamed bulbs for a depth of 3.50 m.,including all labour charges etc. complete, in BC soils for pile foundations</v>
          </cell>
          <cell r="D7">
            <v>628.70000000000005</v>
          </cell>
          <cell r="E7" t="str">
            <v>1 No</v>
          </cell>
        </row>
        <row r="8">
          <cell r="B8" t="str">
            <v>Earth work-Pile Found(D/U) (300 mm-3.50 m) -BC soils</v>
          </cell>
          <cell r="C8" t="str">
            <v>Drilling of 300 mm dia bores with necessary equipment with double under reamed bulbs for a depth of 3.50 m.,including all labour charges etc. complete, in BC soils for pile foundations</v>
          </cell>
          <cell r="D8">
            <v>791</v>
          </cell>
          <cell r="E8" t="str">
            <v>1 No</v>
          </cell>
        </row>
        <row r="9">
          <cell r="B9" t="str">
            <v>Earth work-Pile Found(D/U) (375 mm-3.50 m) -BC soils</v>
          </cell>
          <cell r="C9" t="str">
            <v>Drilling of 375 mm dia bores with necessary equipment with double under reamed bulbs for a depth of 3.50 m.,including all labour charges etc. complete, in BC soils for pile foundations</v>
          </cell>
          <cell r="D9">
            <v>1034.3</v>
          </cell>
          <cell r="E9" t="str">
            <v>1 No</v>
          </cell>
        </row>
        <row r="10">
          <cell r="B10" t="str">
            <v>Earth work-Pile Found(S/U) (200 mm-3.50 m) -BC soils</v>
          </cell>
          <cell r="C10" t="str">
            <v>Drilling of 200 mm dia bores with necessary equipment with single under reamed bulbs for a depth of 3.50 m.,including all labour charges etc. complete, in BC soils for pile foundations of compound walls</v>
          </cell>
          <cell r="D10">
            <v>425.90000000000003</v>
          </cell>
          <cell r="E10" t="str">
            <v>1 No</v>
          </cell>
        </row>
        <row r="11">
          <cell r="B11" t="str">
            <v>Earth work-Side earth-BC soil(manual)</v>
          </cell>
          <cell r="C11" t="str">
            <v>Earth work excavation with  an initial lead of 10 m and initial lift of 2 m, including seigniorage and labour charges etc. complete- in BC soils as per SS no. 20-B.</v>
          </cell>
          <cell r="D11">
            <v>62.7</v>
          </cell>
          <cell r="E11" t="str">
            <v>1 Cum</v>
          </cell>
        </row>
        <row r="12">
          <cell r="B12" t="str">
            <v>Earth work-Side earth-mixed(BC+Sandy) soils(manual)</v>
          </cell>
          <cell r="C12" t="str">
            <v>Earth work excavation and depositing on bank with  an initial lead of 10 m and initial lift of 2 m, including seigniorage and labour charges etc. complete- in Mixed(BC+Sandy) soils as per SS no. 20-B.</v>
          </cell>
          <cell r="D12">
            <v>56.400000000000006</v>
          </cell>
          <cell r="E12" t="str">
            <v>1 Cum</v>
          </cell>
        </row>
        <row r="13">
          <cell r="B13" t="str">
            <v>Earth work-Carting-0.50 km-BC soil(manual)</v>
          </cell>
          <cell r="C13" t="str">
            <v>Earth work excavation and carting from a distance of 0.50 km over  an initial lead of 10 m and initial lift of 2 m, including seigniorage and labour charges etc. complete- in BC soils as per SS no. 20-B.</v>
          </cell>
          <cell r="D13">
            <v>117.60000000000001</v>
          </cell>
          <cell r="E13" t="str">
            <v>1 Cum</v>
          </cell>
        </row>
        <row r="14">
          <cell r="B14" t="str">
            <v>Earth work-Carting-0.50 km-mixed(BC+Sandy) soils(manual)</v>
          </cell>
          <cell r="C14" t="str">
            <v>Earth work excavation and carting from a distance of 0.50 km over  an initial lead of 10 m and initial lift of 2 m, including seigniorage and labour charges etc. complete- in Mixed(BC+Sandy) soils as per SS no. 20-B.</v>
          </cell>
          <cell r="D14">
            <v>111.30000000000001</v>
          </cell>
          <cell r="E14" t="str">
            <v>1 Cum</v>
          </cell>
        </row>
        <row r="15">
          <cell r="B15" t="str">
            <v>Earth work-Side earth-All soils(upto SDR) (machine)</v>
          </cell>
          <cell r="C15" t="str">
            <v>Earth work excavation using machinery and depositing on bank within a radius of 5 m. ie cut and dump, including seigniorage, including breaking clods,sectioning and labour charges etc. complete- in all soils(upto SDR and stone matrix) as per SS no. 20-B.</v>
          </cell>
          <cell r="D15">
            <v>38</v>
          </cell>
          <cell r="E15" t="str">
            <v>1 Cum</v>
          </cell>
        </row>
        <row r="16">
          <cell r="B16" t="str">
            <v>Earth work-Carting-0.50 km-All soils(upto SDR) (machine)</v>
          </cell>
          <cell r="C16" t="str">
            <v>Earth work excavation using machinery and carting from a distance of 0.50 km over  an initial lead of 10 m and initial lift of 2 m, including seigniorage, including breaking clods,sectioning and labour charges etc. complete- in all soils(upto SDR and ston</v>
          </cell>
          <cell r="D16">
            <v>92.9</v>
          </cell>
          <cell r="E16" t="str">
            <v>1 Cum</v>
          </cell>
        </row>
        <row r="17">
          <cell r="B17" t="str">
            <v>Filling Sand for Basements/Foundations</v>
          </cell>
          <cell r="C17" t="str">
            <v>Filling with local sand including cost and conveyance of all materials and all labour charges for watering and ramming etc complete</v>
          </cell>
          <cell r="D17">
            <v>190.70000000000002</v>
          </cell>
          <cell r="E17" t="str">
            <v>1 Cum</v>
          </cell>
        </row>
        <row r="18">
          <cell r="B18" t="str">
            <v>Refilling the foundations with excavated earth</v>
          </cell>
          <cell r="C18" t="str">
            <v>Refilling with excavated earth including  all labour charges for watering and ramming etc complete</v>
          </cell>
          <cell r="D18">
            <v>15.600000000000001</v>
          </cell>
          <cell r="E18" t="str">
            <v>1 Cum</v>
          </cell>
        </row>
        <row r="19">
          <cell r="B19" t="str">
            <v>PCC(1:4:8)</v>
          </cell>
          <cell r="C19" t="str">
            <v>C.C.(1:4:8)mix using 40 mm HBG metal including cost and conveyance of all materials and labour charges etc. complete-1cum</v>
          </cell>
          <cell r="D19">
            <v>2361.4</v>
          </cell>
          <cell r="E19" t="str">
            <v>1 Cum</v>
          </cell>
        </row>
        <row r="20">
          <cell r="B20" t="str">
            <v>PCC(1:4:8)-Road levelling</v>
          </cell>
          <cell r="C20" t="str">
            <v>C.C.(1:4:8)mix using 40 mm HBG metal including cost and conveyance of all materials and labour charges etc. complete for road levelling-1cum</v>
          </cell>
          <cell r="D20">
            <v>2510.1000000000004</v>
          </cell>
          <cell r="E20" t="str">
            <v>1 Cum</v>
          </cell>
        </row>
        <row r="21">
          <cell r="B21" t="str">
            <v>VCC(1:3:6)-Basements</v>
          </cell>
          <cell r="C21" t="str">
            <v>V.C.C.(1:3:6)mix using 2/3 of 40 mm HBG metal and 1/3 of 20 mm HBG MC chips  including cost and conveyance of all materials and labour charges etc. complete for Basements-1cum</v>
          </cell>
          <cell r="D21">
            <v>2750.2000000000003</v>
          </cell>
          <cell r="E21" t="str">
            <v>1 Cum</v>
          </cell>
        </row>
        <row r="22">
          <cell r="B22" t="str">
            <v>VCC(1:3:6)-Super Structure</v>
          </cell>
          <cell r="C22" t="str">
            <v>V.C.C.(1:3:6)mix using 2/3 of 40 mm HBG metal and 1/3 of 20 mm HBG MC chips  including cost and conveyance of all materials and labour charges etc. complete for Super structure-1cum</v>
          </cell>
          <cell r="D22">
            <v>3141.2000000000003</v>
          </cell>
          <cell r="E22" t="str">
            <v>1 Cum</v>
          </cell>
        </row>
        <row r="23">
          <cell r="B23" t="str">
            <v>VRCC(1:1.5:3)-Sunshade-0.60m-(75+50)/2.</v>
          </cell>
          <cell r="C23" t="str">
            <v>V.R.C.C.(1:1.5:3) mix using 20 mm MCG metal and 125 micron plastic sheet,including cost and conveyance of all materials and labour charges etc. complete for R.C.C. works.-For sunshade 0.60 m. wide.and 75 mm thick at fixed end and 50 mm thick at free end</v>
          </cell>
          <cell r="D23">
            <v>228.60000000000002</v>
          </cell>
          <cell r="E23" t="str">
            <v>1 RM</v>
          </cell>
        </row>
        <row r="24">
          <cell r="B24" t="str">
            <v>VRCC(1:1.5:3)-T- Beams</v>
          </cell>
          <cell r="C24" t="str">
            <v>V.R.C.C.(1:1.5:3) mix using 20 mm MCG metal including cost and conveyance of all materials and labour charges etc. complete for R.C.C. works.- for T Beams</v>
          </cell>
          <cell r="D24">
            <v>5511.4000000000005</v>
          </cell>
          <cell r="E24" t="str">
            <v>1 Cum</v>
          </cell>
        </row>
        <row r="25">
          <cell r="B25" t="str">
            <v>VRCC(1:1.5:3)-Rect./L- Beams</v>
          </cell>
          <cell r="C25" t="str">
            <v>V.R.C.C.(1:1.5:3) mix using 20 mm MCG metal including cost and conveyance of all materials and labour charges etc. complete for R.C.C. works.For rectangular beams and L Beams.</v>
          </cell>
          <cell r="D25">
            <v>5511.4000000000005</v>
          </cell>
          <cell r="E25" t="str">
            <v>1 Cum</v>
          </cell>
        </row>
        <row r="26">
          <cell r="B26" t="str">
            <v>VRCC(1:1.5:3)-Columns/Pedastals</v>
          </cell>
          <cell r="C26" t="str">
            <v>V.R.C.C.(1:1.5:3) mix using 20 mm MCG metal including cost and conveyance of all materials and labour charges etc. complete for R.C.C. works.-For Columns and Pedestals.</v>
          </cell>
          <cell r="D26">
            <v>5462.5</v>
          </cell>
          <cell r="E26" t="str">
            <v>1 Cum</v>
          </cell>
        </row>
        <row r="27">
          <cell r="B27" t="str">
            <v>VRCC(1:1.5:3)-Templates/Bed Blocks/ Footings</v>
          </cell>
          <cell r="C27" t="str">
            <v>V.R.C.C.(1:1.5:3) mix using 20 mm MCG metal including cost and conveyance of all materials and labour charges etc. complete for R.C.C. works-For Templates, Bed blocks and Footings.</v>
          </cell>
          <cell r="D27">
            <v>4856.2</v>
          </cell>
          <cell r="E27" t="str">
            <v>1 Cum</v>
          </cell>
        </row>
        <row r="28">
          <cell r="B28" t="str">
            <v>VRCC(1:1.5:3)-Lintels/Plinth Beams</v>
          </cell>
          <cell r="C28" t="str">
            <v>V.R.C.C.(1:1.5:3) mix using 20 mm MCG metal including cost and conveyance of all materials and labour charges etc. complete for R.C.C. works.-For Lintels and Plinth Beam.</v>
          </cell>
          <cell r="D28">
            <v>5091.2000000000007</v>
          </cell>
          <cell r="E28" t="str">
            <v>1 Cum</v>
          </cell>
        </row>
        <row r="29">
          <cell r="B29" t="str">
            <v>VRCC(1:1.5:3)-Roof slab-100 mm</v>
          </cell>
          <cell r="C29" t="str">
            <v>V.R.C.C.(1:1.5:3) mix using 20 mm MCG metal and 125 micron plastic sheet,including cost and conveyance of all materials and labour charges etc. complete for R.C.C. works.-For Roof slabs-100 mm thick.</v>
          </cell>
          <cell r="D29">
            <v>570.2700000000001</v>
          </cell>
          <cell r="E29" t="str">
            <v>1 Sqm</v>
          </cell>
        </row>
        <row r="30">
          <cell r="B30" t="str">
            <v>VRCC(1:1.5:3)-Roof slab-110 mm</v>
          </cell>
          <cell r="C30" t="str">
            <v>V.R.C.C.(1:1.5:3) mix using 20 mm MCG metal and 125 micron plastic sheet,including cost and conveyance of all materials and labour charges etc. complete for R.C.C. works.-For Roof slabs-110 mm thick.</v>
          </cell>
          <cell r="D30">
            <v>614.26</v>
          </cell>
          <cell r="E30" t="str">
            <v>1 Sqm</v>
          </cell>
        </row>
        <row r="31">
          <cell r="B31" t="str">
            <v>VRCC(1:1.5:3)-Roof slab-125 mm</v>
          </cell>
          <cell r="C31" t="str">
            <v>V.R.C.C.(1:1.5:3) mix using 20 mm MCG metal and 125 micron plastic sheet,including cost and conveyance of all materials and labour charges etc. complete for R.C.C. works.-For Roof slabs-125 mm thick.</v>
          </cell>
          <cell r="D31">
            <v>680.45</v>
          </cell>
          <cell r="E31" t="str">
            <v>1 Sqm</v>
          </cell>
        </row>
        <row r="32">
          <cell r="B32" t="str">
            <v>VRCC(1:1.5:3)-Roof slab-150 mm</v>
          </cell>
          <cell r="C32" t="str">
            <v>V.R.C.C.(1:1.5:3) mix using 20 mm MCG metaland 125 micron plastic sheet, including cost and conveyance of all materials and labour charges etc. complete for R.C.C. works.-For Roof slabs-150 mm thick.</v>
          </cell>
          <cell r="D32">
            <v>791.11</v>
          </cell>
          <cell r="E32" t="str">
            <v>1 Sqm</v>
          </cell>
        </row>
        <row r="33">
          <cell r="B33" t="str">
            <v>VRCC(1:1.5:3)-Roof slab-75 mm</v>
          </cell>
          <cell r="C33" t="str">
            <v>V.R.C.C.(1:1.5:3) mix using 20 mm MCG metal and 125 micron plastic sheet,including cost and conveyance of all materials and labour charges etc. complete for R.C.C. works.-For Roof slabs-75 mm thick.</v>
          </cell>
          <cell r="D33">
            <v>461.07</v>
          </cell>
          <cell r="E33" t="str">
            <v>1 Sqm</v>
          </cell>
        </row>
        <row r="34">
          <cell r="B34" t="str">
            <v>VCC(1:1.5:3) using 12mm chips</v>
          </cell>
          <cell r="C34" t="str">
            <v xml:space="preserve">V.C.C.(1:1.5:3) mix using 12 mm MCG metal ,including cost and conveyance of all materials and labour charges etc. complete </v>
          </cell>
          <cell r="D34">
            <v>3890.8</v>
          </cell>
          <cell r="E34" t="str">
            <v>1 Cum</v>
          </cell>
        </row>
        <row r="35">
          <cell r="B35" t="str">
            <v>Steel&amp;Fabrication</v>
          </cell>
          <cell r="C35" t="str">
            <v>Cost of steel and fabrication charges including cost of binding wire and all labour charges</v>
          </cell>
          <cell r="D35">
            <v>38.900000000000006</v>
          </cell>
          <cell r="E35" t="str">
            <v>1 Kg</v>
          </cell>
        </row>
        <row r="36">
          <cell r="B36" t="str">
            <v>M.S Iron grills</v>
          </cell>
          <cell r="C36" t="str">
            <v>Cost,supply and fixing of MS/CI grills of any design</v>
          </cell>
          <cell r="D36">
            <v>33.700000000000003</v>
          </cell>
          <cell r="E36" t="str">
            <v>1 Kg</v>
          </cell>
        </row>
        <row r="37">
          <cell r="B37" t="str">
            <v>BM-CM(1:6)-Basement</v>
          </cell>
          <cell r="C37" t="str">
            <v>Brick(2nd class/ground moulded) masonary in cement mortar(1:6), including cost, seigniorage and conveyance of all materials and labour charges etc. complete for basements</v>
          </cell>
          <cell r="D37">
            <v>2261</v>
          </cell>
          <cell r="E37" t="str">
            <v>1 Cum</v>
          </cell>
        </row>
        <row r="38">
          <cell r="B38" t="str">
            <v>BM-CM(1:6)-Super Structure(Ground Floor)</v>
          </cell>
          <cell r="C38" t="str">
            <v xml:space="preserve"> Brick(2nd class/ground moulded) masonary in cement mortar(1:6), including cost, seigniorage and conveyance of all materials and labour charges etc. complete for super structure</v>
          </cell>
          <cell r="D38">
            <v>2298.4</v>
          </cell>
          <cell r="E38" t="str">
            <v>1 Cum</v>
          </cell>
        </row>
        <row r="39">
          <cell r="B39" t="str">
            <v>Plastering-CM(1:3)-12 mm</v>
          </cell>
          <cell r="C39" t="str">
            <v>Plastering with Cement Mortar (1:3) - 12 mm thick, including cost, seigniorage and conveyance of all materials and labour charges etc. complete for ornamental purpose</v>
          </cell>
          <cell r="D39">
            <v>86.320000000000007</v>
          </cell>
          <cell r="E39" t="str">
            <v>1 Sqm</v>
          </cell>
        </row>
        <row r="40">
          <cell r="B40" t="str">
            <v>Acco-Plastering-CM(1:3)-12 mm</v>
          </cell>
          <cell r="C40" t="str">
            <v xml:space="preserve">Accoproof Plastering with Cement Mortar (1:3) - 12 mm thick, and mixing of 3% of accoproof compound,including cost, seigniorage and conveyance of all materials and labour charges etc. complete </v>
          </cell>
          <cell r="D40">
            <v>91.26</v>
          </cell>
          <cell r="E40" t="str">
            <v>1 Sqm</v>
          </cell>
        </row>
        <row r="41">
          <cell r="B41" t="str">
            <v>Plastering-CM(1:4)-12 mm (bearing)</v>
          </cell>
          <cell r="C41" t="str">
            <v>Plastering with Cement Mortar (1:4) - 12 mm thick, including cost, seigniorage and conveyance of all materials and labour charges etc. complete for bearing plastering</v>
          </cell>
          <cell r="D41">
            <v>78.2</v>
          </cell>
          <cell r="E41" t="str">
            <v>1 Sqm</v>
          </cell>
        </row>
        <row r="42">
          <cell r="B42" t="str">
            <v>Plastering-CM(1:5)-12 mm</v>
          </cell>
          <cell r="C42" t="str">
            <v xml:space="preserve">Plastering with Cement Mortar (1:5) - 12 mm thick, including cost, seigniorage and conveyance of all materials and labour charges etc. complete </v>
          </cell>
          <cell r="D42">
            <v>73.320000000000007</v>
          </cell>
          <cell r="E42" t="str">
            <v>1 Sqm</v>
          </cell>
        </row>
        <row r="43">
          <cell r="B43" t="str">
            <v>Plastering-CM(1:5)-20 mm</v>
          </cell>
          <cell r="C43" t="str">
            <v xml:space="preserve">Plastering with Cement Mortar (1:5) - 20 mm thick-for first coat of 12 mm and 2nd coat of 8 mm thick- including cost, seigniorage and conveyance of all materials and labour charges etc. complete </v>
          </cell>
          <cell r="D43">
            <v>140.01000000000002</v>
          </cell>
          <cell r="E43" t="str">
            <v>1 Sqm</v>
          </cell>
        </row>
        <row r="44">
          <cell r="B44" t="str">
            <v>Flooring-CC ( 1:4:8)-100 mm-Top plastering CM ( 1:3) 20 mm</v>
          </cell>
          <cell r="C44" t="str">
            <v xml:space="preserve">Flooring with  PCC(1:4:8) 100 mm thick and top plastering with cement mortar(1:3) 20 mm thick, including cost, seigniorage and conveyance of all materials and labour charges etc. complete </v>
          </cell>
          <cell r="D44">
            <v>288.73</v>
          </cell>
          <cell r="E44" t="str">
            <v>1 Sqm</v>
          </cell>
        </row>
        <row r="45">
          <cell r="B45" t="str">
            <v>Flooring-Napa slab(50 mm)</v>
          </cell>
          <cell r="C45" t="str">
            <v xml:space="preserve">Flooring with Napa/Cuddapah slabs of 50 mm thick over a sand bed of 150 mm thick and pointing with cement mortar 1:3 to the full depth of slabs, including cost, seigniorage and conveyance of all materials and labour charges etc. complete </v>
          </cell>
          <cell r="D45">
            <v>339.02000000000004</v>
          </cell>
          <cell r="E45" t="str">
            <v>1 Sqm</v>
          </cell>
        </row>
        <row r="46">
          <cell r="B46" t="str">
            <v>Flooring-Old Napa slab(50 mm)</v>
          </cell>
          <cell r="C46" t="str">
            <v xml:space="preserve">Flooring with old Napa/Cuddapah slabs of 50 mm thick over a sand bed of 150 mm thick and pointing with cement mortar 1:3 to the full depth of slabs, including cost, seigniorage and conveyance of all materials and labour charges etc. complete </v>
          </cell>
          <cell r="D46">
            <v>202.59</v>
          </cell>
          <cell r="E46" t="str">
            <v>1 Sqm</v>
          </cell>
        </row>
        <row r="47">
          <cell r="B47" t="str">
            <v>Flooring-Polished Black Cuddapah(25.4 mm)</v>
          </cell>
          <cell r="C47" t="str">
            <v>Flooring with polished black Napa/Cuddapah slabs of 25.4 mm thick over a cement concrete bed of PCC(1:4:8) 100 mm thick including bedding with cement mortar(1:3) and pointing with cement  to the full depth of slabs, including cost, seigniorage and conveya</v>
          </cell>
          <cell r="D47">
            <v>555.7700000000001</v>
          </cell>
          <cell r="E47" t="str">
            <v>1 Sqm</v>
          </cell>
        </row>
        <row r="48">
          <cell r="B48" t="str">
            <v xml:space="preserve">Flooring-ceramic tiles (7.3 mm) </v>
          </cell>
          <cell r="C48" t="str">
            <v>Flooring with ceramic tiles of 7.3 mm thick over a cement concrete bed of PCC(1:4:8) 100 mm thick including bedding with cement mortar(1:2) and pointing with white cement  putty, including cost, seigniorage and conveyance of all materials and labour charg</v>
          </cell>
          <cell r="D48">
            <v>745.26</v>
          </cell>
          <cell r="E48" t="str">
            <v>1 Sqm</v>
          </cell>
        </row>
        <row r="49">
          <cell r="B49" t="str">
            <v>Skirting-Polished Black Cuddapah(25.4 mm)</v>
          </cell>
          <cell r="C49" t="str">
            <v xml:space="preserve">Providing polished black cuddapah/napa slab skirting of 25.4 mm thick set in cement mortar(1:3) and pointing with cement to full depth,including cost, seigniorage and conveyance of all materials and labour charges etc. complete </v>
          </cell>
          <cell r="D49">
            <v>319.64</v>
          </cell>
          <cell r="E49" t="str">
            <v>1 Sqm</v>
          </cell>
        </row>
        <row r="50">
          <cell r="B50" t="str">
            <v xml:space="preserve">Skirting-ceramic tiles (7.3 mm) </v>
          </cell>
          <cell r="C50" t="str">
            <v xml:space="preserve">Providing ceramic tiles skirting of 7.3 mm thick set in cement mortar(1:2) and pointing with white cement to full depth,including cost, seigniorage and conveyance of all materials and labour charges etc. complete </v>
          </cell>
          <cell r="D50">
            <v>509.13</v>
          </cell>
          <cell r="E50" t="str">
            <v>1 Sqm</v>
          </cell>
        </row>
        <row r="51">
          <cell r="B51" t="str">
            <v>Flooring-Marble slab -16 to 20mm (0.305mx0.305m)</v>
          </cell>
          <cell r="C51" t="str">
            <v xml:space="preserve">Flooring with marble slab polished 16 mm-20 mm thick average (0.305x0.305 m size) over a  bed of PCC(1:4:8) 100 mm thick including bedding with cement mortar(1:3) and pointing with  cement , including cost, seigniorage and conveyance of all materials and </v>
          </cell>
          <cell r="D51">
            <v>793.31000000000006</v>
          </cell>
          <cell r="E51" t="str">
            <v>1 Sqm</v>
          </cell>
        </row>
        <row r="52">
          <cell r="B52" t="str">
            <v>Flooring-Marble slab -16 to 20mm(0.457m x 0.457 m)/ (0.60mx0.60m)</v>
          </cell>
          <cell r="C52" t="str">
            <v>Flooring with marble slab polished 16 mm-20 mm thick(0.457x0.457/0.60x0.60 m size) over a  bed of PCC(1:4:8) 100 mm thick including bedding with cement mortar(1:3) and pointing with  cement , including cost, seigniorage and conveyance of all materials and</v>
          </cell>
          <cell r="D52">
            <v>885.87000000000012</v>
          </cell>
          <cell r="E52" t="str">
            <v>1 Sqm</v>
          </cell>
        </row>
        <row r="53">
          <cell r="B53" t="str">
            <v>Snowcem(1 prime+2 coats)</v>
          </cell>
          <cell r="C53" t="str">
            <v xml:space="preserve">Painting walls with snowcem or other equal and approved waterproof cement paint two coats over a primary coat,including cost and conveyance of all materials and labour charges etc. complete </v>
          </cell>
          <cell r="D53">
            <v>47.28</v>
          </cell>
          <cell r="E53" t="str">
            <v>1 Sqm</v>
          </cell>
        </row>
        <row r="54">
          <cell r="B54" t="str">
            <v>Snowcem(1 prime+1 coat)</v>
          </cell>
          <cell r="C54" t="str">
            <v xml:space="preserve">Painting walls with snowcem or other equal and approved waterproof cement paint one coat over a primary coat,including cost and conveyance of all materials and labour charges etc. complete </v>
          </cell>
          <cell r="D54">
            <v>37.540000000000006</v>
          </cell>
          <cell r="E54" t="str">
            <v>1 Sqm</v>
          </cell>
        </row>
        <row r="55">
          <cell r="B55" t="str">
            <v>Waterbound-Distemper-     2 coats</v>
          </cell>
          <cell r="C55" t="str">
            <v xml:space="preserve">Distempering the walls with water bound distemper two coats, including cost and conveyance of all materials and labour charges etc. complete </v>
          </cell>
          <cell r="D55">
            <v>34.940000000000005</v>
          </cell>
          <cell r="E55" t="str">
            <v>1 Sqm</v>
          </cell>
        </row>
        <row r="56">
          <cell r="B56" t="str">
            <v>Oilbound-Distemper-          2 coats</v>
          </cell>
          <cell r="C56" t="str">
            <v xml:space="preserve">Distempering the walls with oil bound distemper two coats, including cost and conveyance of all materials and labour charges etc. complete </v>
          </cell>
          <cell r="D56">
            <v>36.36</v>
          </cell>
          <cell r="E56" t="str">
            <v>1 Sqm</v>
          </cell>
        </row>
        <row r="57">
          <cell r="B57" t="str">
            <v>Synthetic enamel(1 prime+ 2 coats)-New Wood</v>
          </cell>
          <cell r="C57" t="str">
            <v xml:space="preserve">Painting new wood work with synthetic enamel paint two coats over a primary coat, including cost and conveyance of all materials and labour charges etc. complete </v>
          </cell>
          <cell r="D57">
            <v>60.56</v>
          </cell>
          <cell r="E57" t="str">
            <v>1 Sqm</v>
          </cell>
        </row>
        <row r="58">
          <cell r="B58" t="str">
            <v>Synthetic enamel(1 prime+ 1 coat)-New wood</v>
          </cell>
          <cell r="C58" t="str">
            <v xml:space="preserve">Painting new wood work with synthetic enamel paint one coat over a primary coat, including cost and conveyance of all materials and labour charges etc. complete </v>
          </cell>
          <cell r="D58">
            <v>44.21</v>
          </cell>
          <cell r="E58" t="str">
            <v>1 Sqm</v>
          </cell>
        </row>
        <row r="59">
          <cell r="B59" t="str">
            <v>Door-Teak wood-1.2x2.1</v>
          </cell>
          <cell r="C59" t="str">
            <v>Supply and fixing of teak wood fully panelled door of size 1.20 x 2.10, including fixing of MS powder coated furniture and including cost and conveyance of all materials and labour charges etc. complete</v>
          </cell>
          <cell r="D59">
            <v>10336.6</v>
          </cell>
          <cell r="E59" t="str">
            <v>1 No</v>
          </cell>
        </row>
        <row r="60">
          <cell r="B60" t="str">
            <v>Door-Teak wood- 1.05x2.0</v>
          </cell>
          <cell r="C60" t="str">
            <v>Supply and fixing of teak wood fully panelled door of size 1.05 x 2.00, including fixing of MS powder coated furniture and including cost and conveyance of all materials and labour charges etc. complete</v>
          </cell>
          <cell r="D60">
            <v>8738.3000000000011</v>
          </cell>
          <cell r="E60" t="str">
            <v>1 No</v>
          </cell>
        </row>
        <row r="61">
          <cell r="B61" t="str">
            <v>Door-Country wood-1.2x2.1</v>
          </cell>
          <cell r="C61" t="str">
            <v>Supply and fixing of Country wood fully panelled door of size 1.20 x 2.10, including fixing of MS powder coated furniture and including cost and conveyance of all materials and labour charges etc. complete</v>
          </cell>
          <cell r="D61">
            <v>4377.4000000000005</v>
          </cell>
          <cell r="E61" t="str">
            <v>1 No</v>
          </cell>
        </row>
        <row r="62">
          <cell r="B62" t="str">
            <v>Door-Country wood- 1.05x2.0</v>
          </cell>
          <cell r="C62" t="str">
            <v>Supply and fixing of Country wood fully panelled door of size 1.05 x 2.00, including fixing of MS powder coated furniture and including cost and conveyance of all materials and labour charges etc. complete</v>
          </cell>
          <cell r="D62">
            <v>3748.1000000000004</v>
          </cell>
          <cell r="E62" t="str">
            <v>1 No</v>
          </cell>
        </row>
        <row r="63">
          <cell r="B63" t="str">
            <v>Window-Teak wood- 0.90x1.35</v>
          </cell>
          <cell r="C63" t="str">
            <v>Supply and fixing of teak wood fully panelled Window of size 0.90 x 1.35, including fixing of MS grill to the frame and MS powder coated furniture and including cost and conveyance of all materials and labour charges etc. complete</v>
          </cell>
          <cell r="D63">
            <v>6102.3</v>
          </cell>
          <cell r="E63" t="str">
            <v>1 No</v>
          </cell>
        </row>
        <row r="64">
          <cell r="B64" t="str">
            <v>Window-Teak wood- 1.50x1.35</v>
          </cell>
          <cell r="C64" t="str">
            <v>Supply and fixing of teak wood fully panelled Window of size 1.50 x 1.35, including fixing of MS grill to the frame and MS powder coated furniture and including cost and conveyance of all materials and labour charges etc. complete</v>
          </cell>
          <cell r="D64">
            <v>9821.6</v>
          </cell>
          <cell r="E64" t="str">
            <v>1 No</v>
          </cell>
        </row>
        <row r="65">
          <cell r="B65" t="str">
            <v>Window-Country wood- 0.90x1.35</v>
          </cell>
          <cell r="C65" t="str">
            <v>Supply and fixing of Country wood fully panelled Window of size 0.90 x 1.35, including fixing of MS grill to the frame and MS powder coated furniture and including cost and conveyance of all materials and labour charges etc. complete</v>
          </cell>
          <cell r="D65">
            <v>2933.8</v>
          </cell>
          <cell r="E65" t="str">
            <v>1 No</v>
          </cell>
        </row>
        <row r="66">
          <cell r="B66" t="str">
            <v>Window-Country wood- 1.50x1.35</v>
          </cell>
          <cell r="C66" t="str">
            <v>Supply and fixing of Country wood fully panelled Window of size 1.50 x 1.35, including fixing of MS grill to the frame and MS powder coated furniture and including cost and conveyance of all materials and labour charges etc. complete</v>
          </cell>
          <cell r="D66">
            <v>4720</v>
          </cell>
          <cell r="E66" t="str">
            <v>1 No</v>
          </cell>
        </row>
        <row r="67">
          <cell r="B67" t="str">
            <v>Cement jali 25 mm thick</v>
          </cell>
          <cell r="C67" t="str">
            <v>Supply and fixing of Cement jali of 25 mm thick including cost,conveyance and fixing charges etc. complete.</v>
          </cell>
          <cell r="D67">
            <v>131.1</v>
          </cell>
          <cell r="E67" t="str">
            <v>1 Sqm</v>
          </cell>
        </row>
        <row r="68">
          <cell r="B68" t="str">
            <v>Cement jali 40 mm thick</v>
          </cell>
          <cell r="C68" t="str">
            <v>Supply and fixing of Cement jali of 40 mm thick including cost,conveyance and fixing charges etc. complete.</v>
          </cell>
          <cell r="D68">
            <v>169.60000000000002</v>
          </cell>
          <cell r="E68" t="str">
            <v>1 Sqm</v>
          </cell>
        </row>
        <row r="69">
          <cell r="B69" t="str">
            <v>Cement jali 50 mm thick</v>
          </cell>
          <cell r="C69" t="str">
            <v>Supply and fixing of Cement jali of 50 mm thick including cost,conveyance and fixing charges etc. complete.</v>
          </cell>
          <cell r="D69">
            <v>232</v>
          </cell>
          <cell r="E69" t="str">
            <v>1 Sqm</v>
          </cell>
        </row>
        <row r="70">
          <cell r="B70" t="str">
            <v>Dismantling Brick Masonary in CM</v>
          </cell>
          <cell r="C70" t="str">
            <v>Dismantling the Brick Masonry in cement mortor and clearing away</v>
          </cell>
          <cell r="D70">
            <v>138.6</v>
          </cell>
          <cell r="E70" t="str">
            <v>1 Cum</v>
          </cell>
        </row>
        <row r="71">
          <cell r="B71" t="str">
            <v>Dismantling the Old CM Plastering</v>
          </cell>
          <cell r="C71" t="str">
            <v>Dismantling the Old Cement Mortor Plastering  and clearing away</v>
          </cell>
          <cell r="D71">
            <v>2.87</v>
          </cell>
          <cell r="E71" t="str">
            <v>1 Sqm</v>
          </cell>
        </row>
        <row r="72">
          <cell r="B72" t="str">
            <v>Dismantling R.C.C.</v>
          </cell>
          <cell r="C72" t="str">
            <v>Dismantling the R.C.C and clearing away</v>
          </cell>
          <cell r="D72">
            <v>1196.9000000000001</v>
          </cell>
          <cell r="E72" t="str">
            <v>1 Cum</v>
          </cell>
        </row>
        <row r="73">
          <cell r="B73" t="str">
            <v>Dismantling Doors &amp; Windows</v>
          </cell>
          <cell r="C73" t="str">
            <v>Removing the Doors &amp; Windows including removal of frame, hinges and fastenings</v>
          </cell>
          <cell r="D73">
            <v>41.2</v>
          </cell>
          <cell r="E73" t="str">
            <v>1 Sqm</v>
          </cell>
        </row>
        <row r="74">
          <cell r="B74" t="str">
            <v>Dismantling Cuddapah slab flooring</v>
          </cell>
          <cell r="C74" t="str">
            <v>Dismantling the Cuddapah slab flooring  and clearing away and carefully satckingmaterials for reuse</v>
          </cell>
          <cell r="D74">
            <v>4.12</v>
          </cell>
          <cell r="E74" t="str">
            <v>1 Sqm</v>
          </cell>
        </row>
        <row r="75">
          <cell r="B75" t="str">
            <v>Dismantling  Wrought and framed timber in roofs</v>
          </cell>
          <cell r="C75" t="str">
            <v>Dismantling the Wrought and framed timber in roofs clearing away and carefully satcking materials for reuse</v>
          </cell>
          <cell r="D75">
            <v>122.30000000000001</v>
          </cell>
          <cell r="E75" t="str">
            <v>1 Cum</v>
          </cell>
        </row>
        <row r="76">
          <cell r="B76" t="str">
            <v>Sand filling-Irrespective of thickness</v>
          </cell>
          <cell r="C76" t="str">
            <v>Construction of sand base including cost, conveyance,seigniorage of local sand and stacking at site to departmental gauge for premeasurements, and spreading the same with hand roller consolidation irrespective of thickness in layers,etc.complete</v>
          </cell>
          <cell r="D76">
            <v>205.20000000000002</v>
          </cell>
          <cell r="E76" t="str">
            <v>1 Cum</v>
          </cell>
        </row>
        <row r="77">
          <cell r="B77" t="str">
            <v>GSB-Irrespective of thickness</v>
          </cell>
          <cell r="C77" t="str">
            <v>Construction of gravel sub base including cost and conveyance of good gravel and filling sand at 2:1 ratio, stacking at site to departmental gauge for pre measurements and spreading the same with hand roller consolidation irrespective of thickness in laye</v>
          </cell>
          <cell r="D77">
            <v>258.8</v>
          </cell>
          <cell r="E77" t="str">
            <v>1 Cum</v>
          </cell>
        </row>
        <row r="78">
          <cell r="B78" t="str">
            <v>GSB-irrespective of thickness (for shoulders)</v>
          </cell>
          <cell r="C78" t="str">
            <v>Construction of gravel sub base including cost and conveyance of good gravel , stacking at site to departmental gauge for pre measurements and spreading the same with hand roller consolidation irrespective of thickness in layers -and  watering ,ncluding a</v>
          </cell>
          <cell r="D78">
            <v>258.8</v>
          </cell>
          <cell r="E78" t="str">
            <v>1 Cum</v>
          </cell>
        </row>
        <row r="79">
          <cell r="B79" t="str">
            <v>GSB-225(loose)/150(compact)</v>
          </cell>
          <cell r="C79" t="str">
            <v>Construction of gravel sub base including cost and conveyance of good gravel and filling sand at 2:1 ratio, stacking at site to departmental gauge for pre measurements for loose thickness of 225 mm to proper camber, watering and consolidation with power r</v>
          </cell>
          <cell r="D79">
            <v>372.40000000000003</v>
          </cell>
          <cell r="E79" t="str">
            <v>1 Cum</v>
          </cell>
        </row>
        <row r="80">
          <cell r="B80" t="str">
            <v>GSB-150(loose)/100(compact)</v>
          </cell>
          <cell r="C80" t="str">
            <v>Construction of gravel sub base including cost and conveyance of good gravel and filling sand at 2:1 ratio, stacking at site to departmental gauge for pre measurements for loose thickness of 150 mm to proper camber, watering and consolidation with power r</v>
          </cell>
          <cell r="D80">
            <v>386.70000000000005</v>
          </cell>
          <cell r="E80" t="str">
            <v>1 Cum</v>
          </cell>
        </row>
        <row r="81">
          <cell r="B81" t="str">
            <v>GSB-112.5(loose)/75(compact)</v>
          </cell>
          <cell r="C81" t="str">
            <v>Construction of gravel sub base including cost and conveyance of good gravel and filling sand at 2:1 ratio, stacking at site to departmental gauge for pre measurements for loose thickness of 112.5 mm to proper camber, watering and consolidation with power</v>
          </cell>
          <cell r="D81">
            <v>377</v>
          </cell>
          <cell r="E81" t="str">
            <v>1 Cum</v>
          </cell>
        </row>
        <row r="82">
          <cell r="B82" t="str">
            <v>GSB-75(loose)/50(compact)</v>
          </cell>
          <cell r="C82" t="str">
            <v>Construction of gravel sub base including cost and conveyance of good gravel and filling sand at 2:1 ratio, stacking at site to departmental gauge for pre measurements for loose thickness of 75 mm to proper camber, watering and consolidation with power ro</v>
          </cell>
          <cell r="D82">
            <v>383.6</v>
          </cell>
          <cell r="E82" t="str">
            <v>1 Cum</v>
          </cell>
        </row>
        <row r="83">
          <cell r="B83" t="str">
            <v>WBM-Gr II-75 mm</v>
          </cell>
          <cell r="C83" t="str">
            <v>Construction of WBM road using Grade II metal(40-65 mm) including stacking the material at work site to departmental gauge for premeasurements and spreading the same to 100 mm loose thick to proper camber, rolling, watering, spreading the screenings of 5-</v>
          </cell>
          <cell r="D83">
            <v>1661.5</v>
          </cell>
          <cell r="E83" t="str">
            <v>1 Cum</v>
          </cell>
        </row>
        <row r="84">
          <cell r="B84" t="str">
            <v xml:space="preserve">Picking old metalled surface (50-100mm)&amp;gravel blindage </v>
          </cell>
          <cell r="C84" t="str">
            <v>Picking old metalled surface (50-100mm), sectioning and blindage with gravel and power roller consolidation.</v>
          </cell>
          <cell r="D84">
            <v>11.39</v>
          </cell>
          <cell r="E84" t="str">
            <v>1 Sqm</v>
          </cell>
        </row>
        <row r="85">
          <cell r="B85" t="str">
            <v>Gravel blindage on existing WBM</v>
          </cell>
          <cell r="C85" t="str">
            <v>Providing  gravel blindage over existing WBM surface including watering and rolling with hand roller.</v>
          </cell>
          <cell r="D85">
            <v>6.63</v>
          </cell>
          <cell r="E85" t="str">
            <v>1 Sqm</v>
          </cell>
        </row>
        <row r="86">
          <cell r="B86" t="str">
            <v>VCC(1:1.5:3)-CC Pavement</v>
          </cell>
          <cell r="C86" t="str">
            <v xml:space="preserve">VCC(!:1.5:3) mix using 2/3 qantity of 20 mm HBG MC chips,1/3 quantity of 12 mm HBG MC chips, using a minimum of 425 kgs of cement, and 125 micron plastic sheet,including cost, conveyance, seigniorage charges of all materials, labour charges etc. complete </v>
          </cell>
          <cell r="D86">
            <v>4105.7</v>
          </cell>
          <cell r="E86" t="str">
            <v>1 Cum</v>
          </cell>
        </row>
        <row r="87">
          <cell r="B87" t="str">
            <v>VCC(1:1.5:3)-CC Pavement(with fly ash)</v>
          </cell>
          <cell r="C87" t="str">
            <v xml:space="preserve">VCC(!:1.5:3) mix using 2/3 qantity of 20 mm HBG MC chips,1/3 quantity of 12 mm HBG MC chips, using a minimum quantity of 361 kgs of cement and 64 kgs of flyash per 1 cum,and 125 micron plastic sheet, including cost, conveyance, seigniorage charges of all </v>
          </cell>
          <cell r="D87">
            <v>3826.1000000000004</v>
          </cell>
          <cell r="E87" t="str">
            <v>1 Cum</v>
          </cell>
        </row>
        <row r="88">
          <cell r="B88" t="str">
            <v>Mastic pad-25.4 mm</v>
          </cell>
          <cell r="C88" t="str">
            <v>Cost,Supply and placing of mastic pad 25.4 mm thick, including all labour charges</v>
          </cell>
          <cell r="D88">
            <v>697.90000000000009</v>
          </cell>
          <cell r="E88" t="str">
            <v>1 Sqm</v>
          </cell>
        </row>
        <row r="89">
          <cell r="B89" t="str">
            <v>Mastic pad-12.7 mm</v>
          </cell>
          <cell r="C89" t="str">
            <v>Cost,Supply and placing of mastic pad 12.7 mm thick, including all labour charges</v>
          </cell>
          <cell r="D89">
            <v>399.40000000000003</v>
          </cell>
          <cell r="E89" t="str">
            <v>1 Sqm</v>
          </cell>
        </row>
        <row r="90">
          <cell r="B90" t="str">
            <v>Tar Sheet</v>
          </cell>
          <cell r="C90" t="str">
            <v>Cost,Supply and placing Asphaltic tar sheet, including all labour charges</v>
          </cell>
          <cell r="D90">
            <v>48.900000000000006</v>
          </cell>
          <cell r="E90" t="str">
            <v>1 Sqm</v>
          </cell>
        </row>
        <row r="91">
          <cell r="B91" t="str">
            <v>150 mm  RCC-NP2  Pipes-2 no/row</v>
          </cell>
          <cell r="C91" t="str">
            <v>150 mm dia RCC-NP2  Pipes-2 no. in a row including cost of pipes,collars, Laying and fixing of RCC hume pipes in position including lifting,aligning etc. complete fixing with collars</v>
          </cell>
          <cell r="D91">
            <v>155.70000000000002</v>
          </cell>
          <cell r="E91" t="str">
            <v>1 Rm</v>
          </cell>
        </row>
        <row r="92">
          <cell r="B92" t="str">
            <v>225 mm  RCC-NP2  Pipes-2 no/row</v>
          </cell>
          <cell r="C92" t="str">
            <v>225 mm dia RCC-NP2  Pipes-2 no. in a row including cost of pipes,collars, Laying and fixing of RCC hume pipes in position including lifting,aligning etc. complete fixing with collars</v>
          </cell>
          <cell r="D92">
            <v>198.20000000000002</v>
          </cell>
          <cell r="E92" t="str">
            <v>1 Rm</v>
          </cell>
        </row>
        <row r="93">
          <cell r="B93" t="str">
            <v>300 mm  RCC-NP2  Pipes-2 no/row</v>
          </cell>
          <cell r="C93" t="str">
            <v>300 mm dia RCC-NP2  Pipes-2 no. in a row including cost of pipes,collars, Laying and fixing of RCC hume pipes in position including lifting,aligning etc. complete fixing with collars</v>
          </cell>
          <cell r="D93">
            <v>300.3</v>
          </cell>
          <cell r="E93" t="str">
            <v>1 Rm</v>
          </cell>
        </row>
        <row r="94">
          <cell r="B94" t="str">
            <v>450 mm  RCC-NP2  Pipes-2 no/row</v>
          </cell>
          <cell r="C94" t="str">
            <v>450 mm dia RCC-NP2  Pipes-2 no. in a row including cost of pipes,collars, Laying and fixing of RCC hume pipes in position including lifting,aligning etc. complete fixing with collars</v>
          </cell>
          <cell r="D94">
            <v>525.4</v>
          </cell>
          <cell r="E94" t="str">
            <v>1 Rm</v>
          </cell>
        </row>
        <row r="95">
          <cell r="B95" t="str">
            <v>600 mm  RCC-NP2  Pipes-2 no/row</v>
          </cell>
          <cell r="C95" t="str">
            <v>600 mm dia RCC-NP2  Pipes-2 no. in a row including cost of pipes,collars, Laying and fixing of RCC hume pipes in position including lifting,aligning etc. complete fixing with collars</v>
          </cell>
          <cell r="D95">
            <v>849</v>
          </cell>
          <cell r="E95" t="str">
            <v>1 Rm</v>
          </cell>
        </row>
        <row r="96">
          <cell r="B96" t="str">
            <v>900 mm  RCC-NP2  Pipes-2 no/row</v>
          </cell>
          <cell r="C96" t="str">
            <v>900 mm dia RCC-NP2  Pipes-2 no. in a row including cost of pipes,collars, Laying and fixing of RCC hume pipes in position including lifting,aligning etc. complete fixing with collars</v>
          </cell>
          <cell r="D96">
            <v>1651.1000000000001</v>
          </cell>
          <cell r="E96" t="str">
            <v>1 Rm</v>
          </cell>
        </row>
        <row r="97">
          <cell r="B97" t="str">
            <v>150 mm  RCC-NP2  Pipes-3 no/row</v>
          </cell>
          <cell r="C97" t="str">
            <v>150 mm dia RCC-NP2  Pipes-3 no. in a row including cost of pipes,collars, Laying and fixing of RCC hume pipes in position including lifting,aligning etc. complete fixing with collars</v>
          </cell>
          <cell r="D97">
            <v>157.60000000000002</v>
          </cell>
          <cell r="E97" t="str">
            <v>1 Rm</v>
          </cell>
        </row>
        <row r="98">
          <cell r="B98" t="str">
            <v>225 mm  RCC-NP2  Pipes-3 no/row</v>
          </cell>
          <cell r="C98" t="str">
            <v>225 mm dia RCC-NP2  Pipes-3 no. in a row including cost of pipes,collars, Laying and fixing of RCC hume pipes in position including lifting,aligning etc. complete fixing with collars</v>
          </cell>
          <cell r="D98">
            <v>200.9</v>
          </cell>
          <cell r="E98" t="str">
            <v>1 Rm</v>
          </cell>
        </row>
        <row r="99">
          <cell r="B99" t="str">
            <v>300 mm  RCC-NP2  Pipes-3 no/row</v>
          </cell>
          <cell r="C99" t="str">
            <v>300 mm dia RCC-NP2  Pipes-3 no. in a row including cost of pipes,collars, Laying and fixing of RCC hume pipes in position including lifting,aligning etc. complete fixing with collars</v>
          </cell>
          <cell r="D99">
            <v>304.2</v>
          </cell>
          <cell r="E99" t="str">
            <v>1 Rm</v>
          </cell>
        </row>
        <row r="100">
          <cell r="B100" t="str">
            <v>450 mm  RCC-NP2  Pipes-3 no/row</v>
          </cell>
          <cell r="C100" t="str">
            <v>450 mm dia RCC-NP2  Pipes-3 no. in a row including cost of pipes,collars, Laying and fixing of RCC hume pipes in position including lifting,aligning etc. complete fixing with collars</v>
          </cell>
          <cell r="D100">
            <v>533.80000000000007</v>
          </cell>
          <cell r="E100" t="str">
            <v>1 Rm</v>
          </cell>
        </row>
        <row r="101">
          <cell r="B101" t="str">
            <v>600 mm  RCC-NP2  Pipes-3 no/row</v>
          </cell>
          <cell r="C101" t="str">
            <v>600 mm dia RCC-NP2  Pipes-3 no. in a row including cost of pipes,collars, Laying and fixing of RCC hume pipes in position including lifting,aligning etc. complete fixing with collars</v>
          </cell>
          <cell r="D101">
            <v>861.7</v>
          </cell>
          <cell r="E101" t="str">
            <v>1 Rm</v>
          </cell>
        </row>
        <row r="102">
          <cell r="B102" t="str">
            <v>900 mm  RCC-NP2  Pipes-3 no/row</v>
          </cell>
          <cell r="C102" t="str">
            <v>900 mm dia RCC-NP2  Pipes-3 no. in a row including cost of pipes,collars, Laying and fixing of RCC hume pipes in position including lifting,aligning etc. complete fixing with collars</v>
          </cell>
          <cell r="D102">
            <v>1679.2</v>
          </cell>
          <cell r="E102" t="str">
            <v>1 Rm</v>
          </cell>
        </row>
        <row r="103">
          <cell r="B103" t="str">
            <v>150 mm  RCC-NP2  Pipes-4 no/row</v>
          </cell>
          <cell r="C103" t="str">
            <v>150 mm dia RCC-NP2  Pipes-4 no. in a row including cost of pipes,collars, Laying and fixing of RCC hume pipes in position including lifting,aligning etc. complete fixing with collars</v>
          </cell>
          <cell r="D103">
            <v>158.60000000000002</v>
          </cell>
          <cell r="E103" t="str">
            <v>1 Rm</v>
          </cell>
        </row>
        <row r="104">
          <cell r="B104" t="str">
            <v>225 mm  RCC-NP2  Pipes-4 no/row</v>
          </cell>
          <cell r="C104" t="str">
            <v>225 mm dia RCC-NP2  Pipes-4 no. in a row including cost of pipes,collars, Laying and fixing of RCC hume pipes in position including lifting,aligning etc. complete fixing with collars</v>
          </cell>
          <cell r="D104">
            <v>202.3</v>
          </cell>
          <cell r="E104" t="str">
            <v>1 Rm</v>
          </cell>
        </row>
        <row r="105">
          <cell r="B105" t="str">
            <v>300 mm  RCC-NP2  Pipes-4 no/row</v>
          </cell>
          <cell r="C105" t="str">
            <v>300 mm dia RCC-NP2  Pipes-4 no. in a row including cost of pipes,collars, Laying and fixing of RCC hume pipes in position including lifting,aligning etc. complete fixing with collars</v>
          </cell>
          <cell r="D105">
            <v>306.2</v>
          </cell>
          <cell r="E105" t="str">
            <v>1 Rm</v>
          </cell>
        </row>
        <row r="106">
          <cell r="B106" t="str">
            <v>450 mm  RCC-NP2  Pipes-4 no/row</v>
          </cell>
          <cell r="C106" t="str">
            <v>450 mm dia RCC-NP2  Pipes-4 no. in a row including cost of pipes,collars, Laying and fixing of RCC hume pipes in position including lifting,aligning etc. complete fixing with collars</v>
          </cell>
          <cell r="D106">
            <v>537.9</v>
          </cell>
          <cell r="E106" t="str">
            <v>1 Rm</v>
          </cell>
        </row>
        <row r="107">
          <cell r="B107" t="str">
            <v>600 mm  RCC-NP2  Pipes-4 no/row</v>
          </cell>
          <cell r="C107" t="str">
            <v>600 mm dia RCC-NP2  Pipes-4 no. in a row including cost of pipes,collars, Laying and fixing of RCC hume pipes in position including lifting,aligning etc. complete fixing with collars</v>
          </cell>
          <cell r="D107">
            <v>868</v>
          </cell>
          <cell r="E107" t="str">
            <v>1 Rm</v>
          </cell>
        </row>
        <row r="108">
          <cell r="B108" t="str">
            <v>900 mm  RCC-NP2  Pipes-4 no/row</v>
          </cell>
          <cell r="C108" t="str">
            <v>900 mm dia RCC-NP2  Pipes-4 no. in a row including cost of pipes,collars, Laying and fixing of RCC hume pipes in position including lifting,aligning etc. complete fixing with collars</v>
          </cell>
          <cell r="D108">
            <v>1693.1000000000001</v>
          </cell>
          <cell r="E108" t="str">
            <v>1 Rm</v>
          </cell>
        </row>
      </sheetData>
      <sheetData sheetId="1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Lead"/>
      <sheetName val="LEADS"/>
      <sheetName val="ssr-rates"/>
      <sheetName val="Plant &amp;  Machinery"/>
      <sheetName val="Material"/>
      <sheetName val="Labour"/>
      <sheetName val="Road data"/>
      <sheetName val="Lead statement"/>
      <sheetName val="MRATES"/>
      <sheetName val="data existing_do not delete"/>
      <sheetName val="pvc-pipe-rates"/>
      <sheetName val="m"/>
      <sheetName val="Specification"/>
      <sheetName val="maya"/>
      <sheetName val="quarry"/>
      <sheetName val="data1"/>
      <sheetName val="0000000000000"/>
      <sheetName val="segments-details"/>
      <sheetName val="int-Dia-hdpe"/>
      <sheetName val="habs-list"/>
      <sheetName val="int-Dia-pvc"/>
      <sheetName val="DATA"/>
      <sheetName val="Data_Base"/>
      <sheetName val="RMR"/>
      <sheetName val="HDPE"/>
      <sheetName val="DI"/>
      <sheetName val="pvc"/>
      <sheetName val="Data.F8.BTR"/>
      <sheetName val="Specification report"/>
      <sheetName val="GROUND FLOOR"/>
      <sheetName val="Road Detail Est."/>
      <sheetName val="other rates"/>
      <sheetName val="Plant_&amp;__Machinery"/>
      <sheetName val="Road_data"/>
      <sheetName val="Lead_statement"/>
      <sheetName val="data_existing_do_not_delete"/>
      <sheetName val="Plant_&amp;__Machinery1"/>
      <sheetName val="Road_data1"/>
      <sheetName val="Lead_statement1"/>
      <sheetName val="data_existing_do_not_delete1"/>
      <sheetName val="Data_Renuals"/>
      <sheetName val="ABS"/>
      <sheetName val="rdamdata"/>
      <sheetName val="Sheet9"/>
      <sheetName val="sand"/>
      <sheetName val="stone"/>
      <sheetName val="GA"/>
      <sheetName val="C-data"/>
      <sheetName val="Civil SSR"/>
      <sheetName val="WS Data"/>
      <sheetName val="ST"/>
      <sheetName val="Sump"/>
      <sheetName val="Data-ELSR"/>
      <sheetName val="DATA-BASE"/>
      <sheetName val="DATA-ABSTRACT"/>
      <sheetName val="Process"/>
      <sheetName val="rates"/>
      <sheetName val="Sheet1"/>
      <sheetName val="DATA SHEET"/>
      <sheetName val="m lead"/>
      <sheetName val="SPECS"/>
      <sheetName val="CD Data"/>
      <sheetName val="MRoad data"/>
      <sheetName val="MTC-estimate"/>
      <sheetName val="Sorted"/>
      <sheetName val="Road data "/>
      <sheetName val="Boppudi data sheet "/>
      <sheetName val="dlvoid"/>
      <sheetName val="slab"/>
      <sheetName val="DL CAL"/>
      <sheetName val="SSR"/>
      <sheetName val="id"/>
      <sheetName val="Bridge Data 2005-06"/>
      <sheetName val="cert"/>
      <sheetName val="Marteru"/>
      <sheetName val="Road data.PS"/>
      <sheetName val="lead modified"/>
      <sheetName val="Summary"/>
      <sheetName val="Data-2010-11"/>
      <sheetName val="WATER-HAMMER"/>
      <sheetName val="select items_PMW"/>
      <sheetName val="FINAL LEAD"/>
      <sheetName val="CFForecast detail"/>
      <sheetName val="DI Rate Analysis"/>
      <sheetName val="Economic RisingMain  Ph-I"/>
      <sheetName val="DATA_PRG"/>
      <sheetName val="Cover"/>
      <sheetName val="1V800"/>
      <sheetName val="materials"/>
      <sheetName val="temp-SDData (2)"/>
      <sheetName val="bldg"/>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p&amp;m"/>
      <sheetName val="FINAL DATA"/>
      <sheetName val="Works"/>
      <sheetName val="General"/>
      <sheetName val="Bill-12"/>
      <sheetName val="Proforma -II "/>
      <sheetName val="C.R G.F"/>
      <sheetName val="pvc_basic"/>
      <sheetName val="Main sheet"/>
      <sheetName val="Road data  PH"/>
      <sheetName val="mlead"/>
      <sheetName val="Convey"/>
      <sheetName val="PUMP_DATA"/>
      <sheetName val="pt-cw"/>
      <sheetName val="road est"/>
      <sheetName val="Part-A"/>
      <sheetName val="Basicrates"/>
      <sheetName val="C.D.Abs.Est."/>
      <sheetName val="Dn SLRB (R2)"/>
      <sheetName val="Data_"/>
      <sheetName val="Sheet1 (2)"/>
      <sheetName val="Sheet2"/>
      <sheetName val="RM"/>
      <sheetName val="SLAB  DATA"/>
      <sheetName val="RA-markate"/>
      <sheetName val="CC road"/>
      <sheetName val="Road Est."/>
      <sheetName val="detls"/>
      <sheetName val="Aug,02"/>
      <sheetName val="sept-plan"/>
      <sheetName val="BOQ"/>
      <sheetName val="Design"/>
      <sheetName val="GF SB Ok "/>
      <sheetName val="MRMECADAMoad data"/>
      <sheetName val="DET-ABS(toilet&amp;residence of ju)"/>
      <sheetName val="bASICDATA"/>
      <sheetName val="Specification_report"/>
      <sheetName val="GROUND_FLOOR"/>
      <sheetName val="Civil_SSR"/>
      <sheetName val="WS_Data"/>
      <sheetName val="Data_F8_BTR"/>
      <sheetName val="Road_Detail_Est_"/>
      <sheetName val="other_rates"/>
      <sheetName val="temp-SDData_(2)"/>
      <sheetName val="Road_data_"/>
      <sheetName val="Bridge_Data_2005-06"/>
      <sheetName val="MRoad_data"/>
      <sheetName val="Main_sheet"/>
      <sheetName val="BTR"/>
      <sheetName val="d-safe DELUXE"/>
      <sheetName val="51"/>
      <sheetName val="Bitumen trunk"/>
      <sheetName val="Feeder"/>
      <sheetName val="R99 etc"/>
      <sheetName val="Trunk unpaved"/>
      <sheetName val="RSF"/>
      <sheetName val="VC 200"/>
      <sheetName val="#REF"/>
      <sheetName val="Work_sheet"/>
      <sheetName val="GN-ST-10"/>
      <sheetName val="t_prsr"/>
      <sheetName val="wh"/>
      <sheetName val="AE wise"/>
      <sheetName val="final abstract"/>
      <sheetName val="Sheet3"/>
      <sheetName val="Data o"/>
      <sheetName val="Levels"/>
      <sheetName val="Crust"/>
      <sheetName val="Supplier"/>
      <sheetName val="LOCAL RATES"/>
      <sheetName val="Habcodes"/>
      <sheetName val="scour depth"/>
      <sheetName val="sup dat"/>
      <sheetName val="FT-05-02IsoBOM"/>
      <sheetName val="Hydraulic Design (Pipe)"/>
      <sheetName val="Sub -  Analysis"/>
      <sheetName val="hdpe_basic"/>
      <sheetName val="data-sheet"/>
      <sheetName val="abs road"/>
      <sheetName val="LEAD 2013-1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sheetData sheetId="218" refreshError="1"/>
      <sheetData sheetId="219" refreshError="1"/>
      <sheetData sheetId="220"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rates"/>
      <sheetName val="unitratedata"/>
      <sheetName val="ssrdata"/>
      <sheetName val="ssr-rates"/>
      <sheetName val="data"/>
      <sheetName val="bricks"/>
      <sheetName val="stone"/>
      <sheetName val="sand"/>
      <sheetName val="earth"/>
      <sheetName val="Reserve"/>
      <sheetName val="index"/>
      <sheetName val="HDPE"/>
      <sheetName val="DI"/>
      <sheetName val="pvc"/>
      <sheetName val="DATA_PRG"/>
      <sheetName val="Model-ssrData2008"/>
      <sheetName val="Sheet1"/>
      <sheetName val="segments-details"/>
      <sheetName val="Road Detail Est."/>
      <sheetName val="Road data"/>
      <sheetName val="Data.F8.BTR"/>
      <sheetName val="sup dat"/>
      <sheetName val="pvc-pipe-rates"/>
      <sheetName val="id"/>
      <sheetName val="v"/>
      <sheetName val="leads"/>
      <sheetName val="sch"/>
      <sheetName val="maya"/>
      <sheetName val="hdpe weights"/>
      <sheetName val="PVC weights"/>
      <sheetName val="Lead"/>
      <sheetName val="data existing_do not delete"/>
      <sheetName val="Plant &amp;  Machinery"/>
      <sheetName val="Specification"/>
      <sheetName val="Sheet1 (2)"/>
      <sheetName val="MRATES"/>
      <sheetName val="m"/>
      <sheetName val="Sheet2"/>
      <sheetName val="Dormitory"/>
      <sheetName val="l"/>
      <sheetName val="Levels"/>
      <sheetName val="Material"/>
      <sheetName val="RMR"/>
      <sheetName val="WATER-HAMMER"/>
      <sheetName val="t_prsr"/>
      <sheetName val="wh"/>
      <sheetName val="Ward areas"/>
      <sheetName val="sluice-PVC"/>
      <sheetName val="Airvalve-HDPE"/>
      <sheetName val="dbl-airvalve-PVC"/>
      <sheetName val="DFjoints"/>
      <sheetName val="VC rate"/>
      <sheetName val="0000000000000"/>
      <sheetName val="PVC_dia"/>
      <sheetName val="Labour"/>
      <sheetName val="detls"/>
      <sheetName val="Lead statement"/>
      <sheetName val="Nspt-smp-final-ORIGINAL"/>
      <sheetName val="input"/>
      <sheetName val="Boq"/>
      <sheetName val="Basic Rates"/>
      <sheetName val="Publicbuilding"/>
      <sheetName val="Mahesh"/>
      <sheetName val="Raghuveer"/>
      <sheetName val="Sheet3"/>
      <sheetName val="r"/>
      <sheetName val="sluice-HDPE"/>
      <sheetName val="sluice-DI upto 1000"/>
      <sheetName val="scour-DI-CI"/>
      <sheetName val="Rate"/>
      <sheetName val="Data-ELSR"/>
      <sheetName val="airvalve(AC)"/>
      <sheetName val="Caze Estimate "/>
      <sheetName val="Airvalve-DI"/>
      <sheetName val="CD Data"/>
      <sheetName val="Datas"/>
      <sheetName val="design"/>
      <sheetName val="DATA-ABSTRACT"/>
      <sheetName val="data1"/>
      <sheetName val="Road data.PS"/>
      <sheetName val="PUMP_DATA"/>
      <sheetName val="hdpe-rates"/>
      <sheetName val="pvc-rates"/>
      <sheetName val="Rates_PVC"/>
      <sheetName val="rdamdata"/>
      <sheetName val="HS (MVS Akumarru)"/>
      <sheetName val=" data sheet "/>
      <sheetName val="hdpe_weights"/>
      <sheetName val="PVC_weights"/>
      <sheetName val="Ward_areas"/>
      <sheetName val="VC_rate"/>
      <sheetName val="Data_F8_BTR"/>
      <sheetName val="Road_Detail_Est_"/>
      <sheetName val="Road_data"/>
      <sheetName val="sup_dat"/>
      <sheetName val="Sorted"/>
      <sheetName val="DFjoints 2.11.17"/>
      <sheetName val="water-hammar-strenght"/>
      <sheetName val="SSR"/>
      <sheetName val="1-Pop Proj"/>
      <sheetName val="int-Dia-pvc"/>
      <sheetName val="Cd"/>
      <sheetName val="Cs"/>
      <sheetName val="CPIPE"/>
      <sheetName val="THK"/>
      <sheetName val="CPIPE 1"/>
      <sheetName val="temp-SDData (2)"/>
      <sheetName val="hdpe_basic"/>
      <sheetName val="clvrt_data"/>
      <sheetName val="Rising Main"/>
      <sheetName val="ww-march-02"/>
      <sheetName val="Stem "/>
      <sheetName val="VCRate"/>
      <sheetName val="Air-HDPE"/>
      <sheetName val="VC Rate2"/>
      <sheetName val="Sluice-HDPE-16"/>
      <sheetName val="Sluice-DI-16"/>
      <sheetName val="Sheet5"/>
      <sheetName val="Estt"/>
      <sheetName val="LOCAL RATES"/>
      <sheetName val="Breakdown"/>
      <sheetName val="SUMMARY"/>
      <sheetName val="Main sheet"/>
      <sheetName val="m1"/>
      <sheetName val="ESTIMATE"/>
      <sheetName val="Legal Risk Analysis"/>
      <sheetName val="Longitudinal"/>
      <sheetName val="sluice-HDPE- FINAL"/>
      <sheetName val="kintc-airvalve-BWSC&amp;MS"/>
      <sheetName val="sluice-BWSCP-MS"/>
      <sheetName val="kintc-airvalve-DI"/>
      <sheetName val="sluice-DI"/>
      <sheetName val="pop"/>
      <sheetName val="I-CO"/>
      <sheetName val="int-Dia-hdpe"/>
      <sheetName val="IW-SRD-Rect"/>
      <sheetName val="boredetails"/>
      <sheetName val="wh_data"/>
      <sheetName val="CPHEEO"/>
      <sheetName val="wh_data_R"/>
      <sheetName val="rsf-5ld"/>
      <sheetName val="Data_Base"/>
      <sheetName val="#REF"/>
      <sheetName val="mlead"/>
      <sheetName val="dummy"/>
      <sheetName val="DsnConcept"/>
      <sheetName val="Pile cap"/>
      <sheetName val="HT-INTROD"/>
      <sheetName val="FORM7"/>
      <sheetName val="Stn&amp;bldg Abs"/>
      <sheetName val="cubes_M20"/>
      <sheetName val="E1"/>
      <sheetName val="lead-st"/>
      <sheetName val="Detailed"/>
      <sheetName val="RSF"/>
      <sheetName val="Data-Road "/>
      <sheetName val="other rates"/>
      <sheetName val="Hire"/>
      <sheetName val="Civil Boq"/>
      <sheetName val="7 Other Costs"/>
      <sheetName val="Footings"/>
      <sheetName val="Hydraulic Design (Pipe)"/>
      <sheetName val="Plant_&amp;__Machinery"/>
      <sheetName val="Sheet1_(2)"/>
      <sheetName val="DISCHARGE"/>
      <sheetName val="Abstract"/>
      <sheetName val="PS1"/>
      <sheetName val="quarry"/>
      <sheetName val="DATA SHEET"/>
      <sheetName val="abs road"/>
      <sheetName val="Abs_CD_2"/>
      <sheetName val="coverpage"/>
      <sheetName val="road est"/>
      <sheetName val="ECV"/>
      <sheetName val="Cover"/>
      <sheetName val="ABS"/>
      <sheetName val="PM&amp;GM"/>
      <sheetName val="CF4 (R)"/>
      <sheetName val="IS3370"/>
      <sheetName val="IS456"/>
      <sheetName val="JAWAHAR-hyd-original"/>
      <sheetName val="dbl-airvalve-HDPE"/>
      <sheetName val="HDPE-pipe-rates"/>
      <sheetName val="labour &amp; Centering"/>
      <sheetName val="DATA-BASE"/>
      <sheetName val="MS pipe,flange,Dummy"/>
      <sheetName val="Iocount"/>
      <sheetName val="20kL-design-final"/>
      <sheetName val="Gen.Abs."/>
      <sheetName val="mp-team 1"/>
      <sheetName val="Road data-TDR"/>
      <sheetName val="BOQ Distribution"/>
      <sheetName val="Lead_statement"/>
      <sheetName val="Basic_Rates"/>
      <sheetName val="sluice-DI_upto_1000"/>
      <sheetName val="Caze_Estimate_"/>
      <sheetName val="CD_Data"/>
      <sheetName val="data_existing_do_not_delete"/>
      <sheetName val="Legal_Risk_Analysis"/>
      <sheetName val="Data-Road_"/>
      <sheetName val="other_rates"/>
      <sheetName val="_data_sheet_"/>
      <sheetName val="DFjoints_2_11_17"/>
      <sheetName val="1-Pop_Proj"/>
      <sheetName val="CPIPE_1"/>
      <sheetName val="HS_(MVS_Akumarru)"/>
      <sheetName val="Main_sheet"/>
      <sheetName val="temp-SDData_(2)"/>
      <sheetName val="Hydraulic_Design_(Pipe)"/>
      <sheetName val="GA"/>
      <sheetName val="p&amp;m"/>
      <sheetName val="General"/>
      <sheetName val="not req 3"/>
      <sheetName val="Rates"/>
      <sheetName val="pvc_basic"/>
      <sheetName val="C-data"/>
      <sheetName val="Data- All"/>
      <sheetName val="Pipe line estimate"/>
      <sheetName val="HDPE 2020-21"/>
      <sheetName val="Gate Valves"/>
      <sheetName val="Air-HDPE 2020-21"/>
      <sheetName val="STDDATAS2021-22"/>
      <sheetName val="VALVE CHAMBERS ABS "/>
      <sheetName val="ew OG"/>
      <sheetName val="ew-DiMs 2021-22"/>
      <sheetName val="DI PL "/>
      <sheetName val="DSS Input"/>
      <sheetName val="DSS -PH-Data"/>
      <sheetName val="PH 19.8.2019"/>
      <sheetName val="80mm VC"/>
      <sheetName val="Air-DI"/>
      <sheetName val="scour-pvc-hdpe-psc-DI-bwsc"/>
      <sheetName val="NRV"/>
      <sheetName val="Chamber"/>
      <sheetName val="Sheet9"/>
      <sheetName val="Valves"/>
      <sheetName val="MS Rates"/>
      <sheetName val="PH Sor"/>
      <sheetName val="Data 2"/>
      <sheetName val="PH"/>
      <sheetName val="0+655"/>
      <sheetName val="Data_Bit_I"/>
      <sheetName val="Leads Entry"/>
      <sheetName val="Dsgn_Crt"/>
      <sheetName val="INSTRUCT"/>
      <sheetName val="DS HFL "/>
      <sheetName val="TRANSITIONS"/>
      <sheetName val="Mortars"/>
      <sheetName val="EDWise"/>
      <sheetName val="13. Steel - Ratio"/>
      <sheetName val="Habcodes"/>
      <sheetName val="HS 1"/>
      <sheetName val="Setup Variables"/>
      <sheetName val="bom"/>
      <sheetName val="sg-clay(d)"/>
      <sheetName val="Usage"/>
      <sheetName val="Boppudi data sheet "/>
      <sheetName val="SS TANK(HOMO)"/>
      <sheetName val="MRoad data"/>
      <sheetName val="Road data "/>
      <sheetName val="SPECS"/>
      <sheetName val="Road data  PH"/>
      <sheetName val="WS Data"/>
    </sheetNames>
    <sheetDataSet>
      <sheetData sheetId="0" refreshError="1"/>
      <sheetData sheetId="1" refreshError="1"/>
      <sheetData sheetId="2" refreshError="1"/>
      <sheetData sheetId="3" refreshError="1"/>
      <sheetData sheetId="4" refreshError="1"/>
      <sheetData sheetId="5" refreshError="1"/>
      <sheetData sheetId="6" refreshError="1">
        <row r="1">
          <cell r="A1" t="str">
            <v>Metal/stone lead cost</v>
          </cell>
          <cell r="B1" t="str">
            <v>1997-1998</v>
          </cell>
          <cell r="C1" t="str">
            <v>1998-1999</v>
          </cell>
          <cell r="D1" t="str">
            <v>1999-2000</v>
          </cell>
          <cell r="E1" t="str">
            <v>2000-2001</v>
          </cell>
          <cell r="F1" t="str">
            <v>2001-2002</v>
          </cell>
          <cell r="G1" t="str">
            <v>2002-2003</v>
          </cell>
          <cell r="H1" t="str">
            <v>2003-2004</v>
          </cell>
          <cell r="I1" t="str">
            <v>2004-2005</v>
          </cell>
          <cell r="J1" t="str">
            <v>2005-2006</v>
          </cell>
          <cell r="K1" t="str">
            <v>2006-2007</v>
          </cell>
          <cell r="L1" t="str">
            <v>2007-2008</v>
          </cell>
          <cell r="M1" t="str">
            <v>2008-2009</v>
          </cell>
          <cell r="N1" t="str">
            <v>2009-2010</v>
          </cell>
        </row>
        <row r="2">
          <cell r="A2">
            <v>0.5</v>
          </cell>
          <cell r="B2">
            <v>46.6</v>
          </cell>
          <cell r="C2">
            <v>51.3</v>
          </cell>
          <cell r="D2">
            <v>56</v>
          </cell>
          <cell r="E2">
            <v>64</v>
          </cell>
          <cell r="F2">
            <v>72</v>
          </cell>
          <cell r="G2">
            <v>75.599999999999994</v>
          </cell>
          <cell r="H2">
            <v>78.5</v>
          </cell>
          <cell r="I2">
            <v>80.900000000000006</v>
          </cell>
          <cell r="J2">
            <v>83.3</v>
          </cell>
          <cell r="K2">
            <v>91.6</v>
          </cell>
        </row>
        <row r="3">
          <cell r="A3">
            <v>1</v>
          </cell>
          <cell r="B3">
            <v>47.9</v>
          </cell>
          <cell r="C3">
            <v>52.7</v>
          </cell>
          <cell r="D3">
            <v>58</v>
          </cell>
          <cell r="E3">
            <v>67</v>
          </cell>
          <cell r="F3">
            <v>75</v>
          </cell>
          <cell r="G3">
            <v>78.75</v>
          </cell>
          <cell r="H3">
            <v>81.7</v>
          </cell>
          <cell r="I3">
            <v>84.2</v>
          </cell>
          <cell r="J3">
            <v>86.7</v>
          </cell>
          <cell r="K3">
            <v>95.4</v>
          </cell>
          <cell r="L3">
            <v>0</v>
          </cell>
        </row>
        <row r="4">
          <cell r="A4">
            <v>2</v>
          </cell>
          <cell r="B4">
            <v>49.9</v>
          </cell>
          <cell r="C4">
            <v>54.9</v>
          </cell>
          <cell r="D4">
            <v>60</v>
          </cell>
          <cell r="E4">
            <v>69</v>
          </cell>
          <cell r="F4">
            <v>77</v>
          </cell>
          <cell r="G4">
            <v>80.849999999999994</v>
          </cell>
          <cell r="H4">
            <v>83.8</v>
          </cell>
          <cell r="I4">
            <v>86.3</v>
          </cell>
          <cell r="J4">
            <v>88.9</v>
          </cell>
          <cell r="K4">
            <v>97.8</v>
          </cell>
          <cell r="L4">
            <v>0</v>
          </cell>
        </row>
        <row r="5">
          <cell r="A5">
            <v>3</v>
          </cell>
          <cell r="B5">
            <v>51.9</v>
          </cell>
          <cell r="C5">
            <v>57.1</v>
          </cell>
          <cell r="D5">
            <v>62.8</v>
          </cell>
          <cell r="E5">
            <v>72</v>
          </cell>
          <cell r="F5">
            <v>81</v>
          </cell>
          <cell r="G5">
            <v>85.05</v>
          </cell>
          <cell r="H5">
            <v>88</v>
          </cell>
          <cell r="I5">
            <v>90.7</v>
          </cell>
          <cell r="J5">
            <v>93.4</v>
          </cell>
          <cell r="K5">
            <v>102.7</v>
          </cell>
          <cell r="L5">
            <v>0</v>
          </cell>
        </row>
        <row r="6">
          <cell r="A6">
            <v>4</v>
          </cell>
          <cell r="B6">
            <v>54.1</v>
          </cell>
          <cell r="C6">
            <v>59.5</v>
          </cell>
          <cell r="D6">
            <v>65</v>
          </cell>
          <cell r="E6">
            <v>75</v>
          </cell>
          <cell r="F6">
            <v>84</v>
          </cell>
          <cell r="G6">
            <v>88.2</v>
          </cell>
          <cell r="H6">
            <v>91.5</v>
          </cell>
          <cell r="I6">
            <v>94.3</v>
          </cell>
          <cell r="J6">
            <v>97.1</v>
          </cell>
          <cell r="K6">
            <v>106.8</v>
          </cell>
          <cell r="L6">
            <v>0</v>
          </cell>
        </row>
        <row r="7">
          <cell r="A7">
            <v>5</v>
          </cell>
          <cell r="B7">
            <v>56.1</v>
          </cell>
          <cell r="C7">
            <v>61.7</v>
          </cell>
          <cell r="D7">
            <v>67.900000000000006</v>
          </cell>
          <cell r="E7">
            <v>78</v>
          </cell>
          <cell r="F7">
            <v>87</v>
          </cell>
          <cell r="G7">
            <v>91.35</v>
          </cell>
          <cell r="H7">
            <v>94.7</v>
          </cell>
          <cell r="I7">
            <v>97.6</v>
          </cell>
          <cell r="J7">
            <v>100.5</v>
          </cell>
          <cell r="K7">
            <v>110.6</v>
          </cell>
          <cell r="L7">
            <v>0</v>
          </cell>
        </row>
        <row r="8">
          <cell r="A8">
            <v>6</v>
          </cell>
          <cell r="B8">
            <v>58.3</v>
          </cell>
          <cell r="C8">
            <v>64.099999999999994</v>
          </cell>
          <cell r="D8">
            <v>70.5</v>
          </cell>
          <cell r="E8">
            <v>82</v>
          </cell>
          <cell r="F8">
            <v>92</v>
          </cell>
          <cell r="G8">
            <v>96.6</v>
          </cell>
          <cell r="H8">
            <v>100.1</v>
          </cell>
          <cell r="I8">
            <v>103.1</v>
          </cell>
          <cell r="J8">
            <v>106.2</v>
          </cell>
          <cell r="K8">
            <v>122.1</v>
          </cell>
          <cell r="L8">
            <v>0</v>
          </cell>
        </row>
        <row r="9">
          <cell r="A9">
            <v>7</v>
          </cell>
          <cell r="B9">
            <v>60.3</v>
          </cell>
          <cell r="C9">
            <v>66.3</v>
          </cell>
          <cell r="D9">
            <v>72.900000000000006</v>
          </cell>
          <cell r="E9">
            <v>84</v>
          </cell>
          <cell r="F9">
            <v>94</v>
          </cell>
          <cell r="G9">
            <v>98.7</v>
          </cell>
          <cell r="H9">
            <v>102.4</v>
          </cell>
          <cell r="I9">
            <v>105.5</v>
          </cell>
          <cell r="J9">
            <v>108.7</v>
          </cell>
          <cell r="K9">
            <v>125</v>
          </cell>
          <cell r="L9">
            <v>0</v>
          </cell>
        </row>
        <row r="10">
          <cell r="A10">
            <v>8</v>
          </cell>
          <cell r="B10">
            <v>62.4</v>
          </cell>
          <cell r="C10">
            <v>68.599999999999994</v>
          </cell>
          <cell r="D10">
            <v>75</v>
          </cell>
          <cell r="E10">
            <v>86</v>
          </cell>
          <cell r="F10">
            <v>96</v>
          </cell>
          <cell r="G10">
            <v>100.8</v>
          </cell>
          <cell r="H10">
            <v>104.5</v>
          </cell>
          <cell r="I10">
            <v>107.6</v>
          </cell>
          <cell r="J10">
            <v>110.8</v>
          </cell>
          <cell r="K10">
            <v>127.4</v>
          </cell>
          <cell r="L10">
            <v>0</v>
          </cell>
        </row>
        <row r="11">
          <cell r="A11">
            <v>9</v>
          </cell>
          <cell r="B11">
            <v>64.8</v>
          </cell>
          <cell r="C11">
            <v>71.3</v>
          </cell>
          <cell r="D11">
            <v>78</v>
          </cell>
          <cell r="E11">
            <v>90</v>
          </cell>
          <cell r="F11">
            <v>101</v>
          </cell>
          <cell r="G11">
            <v>106.05</v>
          </cell>
          <cell r="H11">
            <v>109.9</v>
          </cell>
          <cell r="I11">
            <v>113.2</v>
          </cell>
          <cell r="J11">
            <v>116.6</v>
          </cell>
          <cell r="K11">
            <v>134.1</v>
          </cell>
          <cell r="L11">
            <v>0</v>
          </cell>
        </row>
        <row r="12">
          <cell r="A12">
            <v>10</v>
          </cell>
          <cell r="B12">
            <v>66.599999999999994</v>
          </cell>
          <cell r="C12">
            <v>73.3</v>
          </cell>
          <cell r="D12">
            <v>80</v>
          </cell>
          <cell r="E12">
            <v>92</v>
          </cell>
          <cell r="F12">
            <v>103</v>
          </cell>
          <cell r="G12">
            <v>108.15</v>
          </cell>
          <cell r="H12">
            <v>112.2</v>
          </cell>
          <cell r="I12">
            <v>115.6</v>
          </cell>
          <cell r="J12">
            <v>119.1</v>
          </cell>
          <cell r="K12">
            <v>137</v>
          </cell>
          <cell r="L12">
            <v>0</v>
          </cell>
        </row>
        <row r="13">
          <cell r="A13">
            <v>11</v>
          </cell>
          <cell r="B13">
            <v>69</v>
          </cell>
          <cell r="C13">
            <v>75.900000000000006</v>
          </cell>
          <cell r="D13">
            <v>83</v>
          </cell>
          <cell r="E13">
            <v>95</v>
          </cell>
          <cell r="F13">
            <v>106</v>
          </cell>
          <cell r="G13">
            <v>111.3</v>
          </cell>
          <cell r="H13">
            <v>116.1</v>
          </cell>
          <cell r="I13">
            <v>119.6</v>
          </cell>
          <cell r="J13">
            <v>123.2</v>
          </cell>
          <cell r="K13">
            <v>141.69999999999999</v>
          </cell>
          <cell r="L13">
            <v>0</v>
          </cell>
        </row>
        <row r="14">
          <cell r="A14">
            <v>12</v>
          </cell>
          <cell r="B14">
            <v>70.8</v>
          </cell>
          <cell r="C14">
            <v>77.900000000000006</v>
          </cell>
          <cell r="D14">
            <v>85.7</v>
          </cell>
          <cell r="E14">
            <v>99</v>
          </cell>
          <cell r="F14">
            <v>111</v>
          </cell>
          <cell r="G14">
            <v>116.55</v>
          </cell>
          <cell r="H14">
            <v>120.8</v>
          </cell>
          <cell r="I14">
            <v>124.4</v>
          </cell>
          <cell r="J14">
            <v>128.1</v>
          </cell>
          <cell r="K14">
            <v>147.30000000000001</v>
          </cell>
          <cell r="L14">
            <v>0</v>
          </cell>
        </row>
        <row r="15">
          <cell r="A15">
            <v>13</v>
          </cell>
          <cell r="B15">
            <v>73.3</v>
          </cell>
          <cell r="C15">
            <v>80.599999999999994</v>
          </cell>
          <cell r="D15">
            <v>88.7</v>
          </cell>
          <cell r="E15">
            <v>102</v>
          </cell>
          <cell r="F15">
            <v>114</v>
          </cell>
          <cell r="G15">
            <v>119.7</v>
          </cell>
          <cell r="H15">
            <v>124.1</v>
          </cell>
          <cell r="I15">
            <v>127.8</v>
          </cell>
          <cell r="J15">
            <v>131.6</v>
          </cell>
          <cell r="K15">
            <v>151.30000000000001</v>
          </cell>
          <cell r="L15">
            <v>0</v>
          </cell>
        </row>
        <row r="16">
          <cell r="A16">
            <v>14</v>
          </cell>
          <cell r="B16">
            <v>75</v>
          </cell>
          <cell r="C16">
            <v>82.5</v>
          </cell>
          <cell r="D16">
            <v>90.8</v>
          </cell>
          <cell r="E16">
            <v>105</v>
          </cell>
          <cell r="F16">
            <v>118</v>
          </cell>
          <cell r="G16">
            <v>123.9</v>
          </cell>
          <cell r="H16">
            <v>128.30000000000001</v>
          </cell>
          <cell r="I16">
            <v>132.19999999999999</v>
          </cell>
          <cell r="J16">
            <v>136.19999999999999</v>
          </cell>
          <cell r="K16">
            <v>156.6</v>
          </cell>
          <cell r="L16">
            <v>0</v>
          </cell>
        </row>
        <row r="17">
          <cell r="A17">
            <v>15</v>
          </cell>
          <cell r="B17">
            <v>76.900000000000006</v>
          </cell>
          <cell r="C17">
            <v>84.6</v>
          </cell>
          <cell r="D17">
            <v>93</v>
          </cell>
          <cell r="E17">
            <v>107</v>
          </cell>
          <cell r="F17">
            <v>120</v>
          </cell>
          <cell r="G17">
            <v>126</v>
          </cell>
          <cell r="H17">
            <v>130.6</v>
          </cell>
          <cell r="I17">
            <v>134.5</v>
          </cell>
          <cell r="J17">
            <v>138.5</v>
          </cell>
          <cell r="K17">
            <v>159.30000000000001</v>
          </cell>
          <cell r="L17">
            <v>0</v>
          </cell>
        </row>
        <row r="18">
          <cell r="A18">
            <v>16</v>
          </cell>
          <cell r="B18">
            <v>79.3</v>
          </cell>
          <cell r="C18">
            <v>87.2</v>
          </cell>
          <cell r="D18">
            <v>95.9</v>
          </cell>
          <cell r="E18">
            <v>110</v>
          </cell>
          <cell r="F18">
            <v>123</v>
          </cell>
          <cell r="G18">
            <v>129.15</v>
          </cell>
          <cell r="H18">
            <v>133.9</v>
          </cell>
          <cell r="I18">
            <v>137.9</v>
          </cell>
          <cell r="J18">
            <v>142</v>
          </cell>
          <cell r="K18">
            <v>163.30000000000001</v>
          </cell>
          <cell r="L18">
            <v>0</v>
          </cell>
        </row>
        <row r="19">
          <cell r="A19">
            <v>17</v>
          </cell>
          <cell r="B19">
            <v>81.099999999999994</v>
          </cell>
          <cell r="C19">
            <v>89.2</v>
          </cell>
          <cell r="D19">
            <v>98</v>
          </cell>
          <cell r="E19">
            <v>113</v>
          </cell>
          <cell r="F19">
            <v>127</v>
          </cell>
          <cell r="G19">
            <v>133.35</v>
          </cell>
          <cell r="H19">
            <v>138.1</v>
          </cell>
          <cell r="I19">
            <v>142.30000000000001</v>
          </cell>
          <cell r="J19">
            <v>146.6</v>
          </cell>
          <cell r="K19">
            <v>168.6</v>
          </cell>
          <cell r="L19">
            <v>0</v>
          </cell>
        </row>
        <row r="20">
          <cell r="A20">
            <v>18</v>
          </cell>
          <cell r="B20">
            <v>83.5</v>
          </cell>
          <cell r="C20">
            <v>91.9</v>
          </cell>
          <cell r="D20">
            <v>101</v>
          </cell>
          <cell r="E20">
            <v>116</v>
          </cell>
          <cell r="F20">
            <v>130</v>
          </cell>
          <cell r="G20">
            <v>136.5</v>
          </cell>
          <cell r="H20">
            <v>141.5</v>
          </cell>
          <cell r="I20">
            <v>145.80000000000001</v>
          </cell>
          <cell r="J20">
            <v>150.19999999999999</v>
          </cell>
          <cell r="K20">
            <v>172.7</v>
          </cell>
          <cell r="L20">
            <v>0</v>
          </cell>
        </row>
        <row r="21">
          <cell r="A21">
            <v>19</v>
          </cell>
          <cell r="B21">
            <v>85.4</v>
          </cell>
          <cell r="C21">
            <v>93.9</v>
          </cell>
          <cell r="D21">
            <v>103</v>
          </cell>
          <cell r="E21">
            <v>118</v>
          </cell>
          <cell r="F21">
            <v>132</v>
          </cell>
          <cell r="G21">
            <v>138.6</v>
          </cell>
          <cell r="H21">
            <v>143.69999999999999</v>
          </cell>
          <cell r="I21">
            <v>148</v>
          </cell>
          <cell r="J21">
            <v>152.4</v>
          </cell>
          <cell r="K21">
            <v>175.3</v>
          </cell>
          <cell r="L21">
            <v>0</v>
          </cell>
        </row>
        <row r="22">
          <cell r="A22">
            <v>20</v>
          </cell>
          <cell r="B22">
            <v>87.8</v>
          </cell>
          <cell r="C22">
            <v>96.6</v>
          </cell>
          <cell r="D22">
            <v>106</v>
          </cell>
          <cell r="E22">
            <v>122</v>
          </cell>
          <cell r="F22">
            <v>137</v>
          </cell>
          <cell r="G22">
            <v>143.85</v>
          </cell>
          <cell r="H22">
            <v>149</v>
          </cell>
          <cell r="I22">
            <v>153.5</v>
          </cell>
          <cell r="J22">
            <v>158.1</v>
          </cell>
          <cell r="K22">
            <v>181.8</v>
          </cell>
          <cell r="L22">
            <v>0</v>
          </cell>
        </row>
        <row r="23">
          <cell r="A23">
            <v>21</v>
          </cell>
          <cell r="B23">
            <v>90</v>
          </cell>
          <cell r="C23">
            <v>99</v>
          </cell>
          <cell r="D23">
            <v>108.6</v>
          </cell>
          <cell r="E23">
            <v>125</v>
          </cell>
          <cell r="F23">
            <v>140.4</v>
          </cell>
          <cell r="G23">
            <v>147.4</v>
          </cell>
          <cell r="H23">
            <v>152.69999999999999</v>
          </cell>
          <cell r="I23">
            <v>157.30000000000001</v>
          </cell>
          <cell r="J23">
            <v>162.1</v>
          </cell>
          <cell r="K23">
            <v>186.6</v>
          </cell>
        </row>
        <row r="24">
          <cell r="A24">
            <v>22</v>
          </cell>
          <cell r="B24">
            <v>92.2</v>
          </cell>
          <cell r="C24">
            <v>101.4</v>
          </cell>
          <cell r="D24">
            <v>111.2</v>
          </cell>
          <cell r="E24">
            <v>128</v>
          </cell>
          <cell r="F24">
            <v>143.80000000000001</v>
          </cell>
          <cell r="G24">
            <v>150.94999999999999</v>
          </cell>
          <cell r="H24">
            <v>156.4</v>
          </cell>
          <cell r="I24">
            <v>161.1</v>
          </cell>
          <cell r="J24">
            <v>166.1</v>
          </cell>
          <cell r="K24">
            <v>191.4</v>
          </cell>
        </row>
        <row r="25">
          <cell r="A25">
            <v>23</v>
          </cell>
          <cell r="B25">
            <v>94.4</v>
          </cell>
          <cell r="C25">
            <v>103.8</v>
          </cell>
          <cell r="D25">
            <v>113.8</v>
          </cell>
          <cell r="E25">
            <v>131</v>
          </cell>
          <cell r="F25">
            <v>147.19999999999999</v>
          </cell>
          <cell r="G25">
            <v>154.5</v>
          </cell>
          <cell r="H25">
            <v>160.1</v>
          </cell>
          <cell r="I25">
            <v>164.9</v>
          </cell>
          <cell r="J25">
            <v>170.1</v>
          </cell>
          <cell r="K25">
            <v>196.2</v>
          </cell>
        </row>
        <row r="26">
          <cell r="A26">
            <v>24</v>
          </cell>
          <cell r="B26">
            <v>96.6</v>
          </cell>
          <cell r="C26">
            <v>106.2</v>
          </cell>
          <cell r="D26">
            <v>116.4</v>
          </cell>
          <cell r="E26">
            <v>134</v>
          </cell>
          <cell r="F26">
            <v>150.6</v>
          </cell>
          <cell r="G26">
            <v>158.05000000000001</v>
          </cell>
          <cell r="H26">
            <v>163.80000000000001</v>
          </cell>
          <cell r="I26">
            <v>168.7</v>
          </cell>
          <cell r="J26">
            <v>174.1</v>
          </cell>
          <cell r="K26">
            <v>201</v>
          </cell>
        </row>
        <row r="27">
          <cell r="A27">
            <v>25</v>
          </cell>
          <cell r="B27">
            <v>98.8</v>
          </cell>
          <cell r="C27">
            <v>108.6</v>
          </cell>
          <cell r="D27">
            <v>119</v>
          </cell>
          <cell r="E27">
            <v>137</v>
          </cell>
          <cell r="F27">
            <v>154</v>
          </cell>
          <cell r="G27">
            <v>161.6</v>
          </cell>
          <cell r="H27">
            <v>167.5</v>
          </cell>
          <cell r="I27">
            <v>172.5</v>
          </cell>
          <cell r="J27">
            <v>178.1</v>
          </cell>
          <cell r="K27">
            <v>205.8</v>
          </cell>
        </row>
        <row r="28">
          <cell r="A28">
            <v>26</v>
          </cell>
          <cell r="B28">
            <v>101</v>
          </cell>
          <cell r="C28">
            <v>111</v>
          </cell>
          <cell r="D28">
            <v>121.6</v>
          </cell>
          <cell r="E28">
            <v>140</v>
          </cell>
          <cell r="F28">
            <v>157.4</v>
          </cell>
          <cell r="G28">
            <v>165.15</v>
          </cell>
          <cell r="H28">
            <v>171.2</v>
          </cell>
          <cell r="I28">
            <v>176.3</v>
          </cell>
          <cell r="J28">
            <v>182.1</v>
          </cell>
          <cell r="K28">
            <v>210.6</v>
          </cell>
        </row>
        <row r="29">
          <cell r="A29">
            <v>27</v>
          </cell>
          <cell r="B29">
            <v>103.2</v>
          </cell>
          <cell r="C29">
            <v>113.4</v>
          </cell>
          <cell r="D29">
            <v>124.2</v>
          </cell>
          <cell r="E29">
            <v>143</v>
          </cell>
          <cell r="F29">
            <v>160.80000000000001</v>
          </cell>
          <cell r="G29">
            <v>168.7</v>
          </cell>
          <cell r="H29">
            <v>174.9</v>
          </cell>
          <cell r="I29">
            <v>180.1</v>
          </cell>
          <cell r="J29">
            <v>186.1</v>
          </cell>
          <cell r="K29">
            <v>215.4</v>
          </cell>
        </row>
        <row r="30">
          <cell r="A30">
            <v>28</v>
          </cell>
          <cell r="B30">
            <v>105.4</v>
          </cell>
          <cell r="C30">
            <v>115.8</v>
          </cell>
          <cell r="D30">
            <v>126.8</v>
          </cell>
          <cell r="E30">
            <v>146</v>
          </cell>
          <cell r="F30">
            <v>164.2</v>
          </cell>
          <cell r="G30">
            <v>172.25</v>
          </cell>
          <cell r="H30">
            <v>178.6</v>
          </cell>
          <cell r="I30">
            <v>183.9</v>
          </cell>
          <cell r="J30">
            <v>190.1</v>
          </cell>
          <cell r="K30">
            <v>220.2</v>
          </cell>
        </row>
        <row r="31">
          <cell r="A31">
            <v>29</v>
          </cell>
          <cell r="B31">
            <v>107.6</v>
          </cell>
          <cell r="C31">
            <v>118.2</v>
          </cell>
          <cell r="D31">
            <v>129.4</v>
          </cell>
          <cell r="E31">
            <v>149</v>
          </cell>
          <cell r="F31">
            <v>167.6</v>
          </cell>
          <cell r="G31">
            <v>175.8</v>
          </cell>
          <cell r="H31">
            <v>182.3</v>
          </cell>
          <cell r="I31">
            <v>187.7</v>
          </cell>
          <cell r="J31">
            <v>194.1</v>
          </cell>
          <cell r="K31">
            <v>225</v>
          </cell>
        </row>
        <row r="32">
          <cell r="A32">
            <v>30</v>
          </cell>
          <cell r="B32">
            <v>109.8</v>
          </cell>
          <cell r="C32">
            <v>120.6</v>
          </cell>
          <cell r="D32">
            <v>132</v>
          </cell>
          <cell r="E32">
            <v>152</v>
          </cell>
          <cell r="F32">
            <v>171</v>
          </cell>
          <cell r="G32">
            <v>179.35</v>
          </cell>
          <cell r="H32">
            <v>186</v>
          </cell>
          <cell r="I32">
            <v>191.5</v>
          </cell>
          <cell r="J32">
            <v>198.1</v>
          </cell>
          <cell r="K32">
            <v>229.8</v>
          </cell>
        </row>
        <row r="33">
          <cell r="A33">
            <v>31</v>
          </cell>
          <cell r="B33">
            <v>112</v>
          </cell>
          <cell r="C33">
            <v>123</v>
          </cell>
          <cell r="D33">
            <v>134.6</v>
          </cell>
          <cell r="E33">
            <v>155</v>
          </cell>
          <cell r="F33">
            <v>174.4</v>
          </cell>
          <cell r="G33">
            <v>182.9</v>
          </cell>
          <cell r="H33">
            <v>189.4</v>
          </cell>
          <cell r="I33">
            <v>195</v>
          </cell>
          <cell r="J33">
            <v>201.7</v>
          </cell>
          <cell r="K33">
            <v>234.1</v>
          </cell>
        </row>
        <row r="34">
          <cell r="A34">
            <v>32</v>
          </cell>
          <cell r="B34">
            <v>114.2</v>
          </cell>
          <cell r="C34">
            <v>125.4</v>
          </cell>
          <cell r="D34">
            <v>137.19999999999999</v>
          </cell>
          <cell r="E34">
            <v>158</v>
          </cell>
          <cell r="F34">
            <v>177.8</v>
          </cell>
          <cell r="G34">
            <v>186.45</v>
          </cell>
          <cell r="H34">
            <v>192.8</v>
          </cell>
          <cell r="I34">
            <v>198.5</v>
          </cell>
          <cell r="J34">
            <v>205.3</v>
          </cell>
          <cell r="K34">
            <v>238.4</v>
          </cell>
        </row>
        <row r="35">
          <cell r="A35">
            <v>33</v>
          </cell>
          <cell r="B35">
            <v>116.4</v>
          </cell>
          <cell r="C35">
            <v>127.8</v>
          </cell>
          <cell r="D35">
            <v>139.80000000000001</v>
          </cell>
          <cell r="E35">
            <v>161</v>
          </cell>
          <cell r="F35">
            <v>181.2</v>
          </cell>
          <cell r="G35">
            <v>190</v>
          </cell>
          <cell r="H35">
            <v>196.2</v>
          </cell>
          <cell r="I35">
            <v>202</v>
          </cell>
          <cell r="J35">
            <v>208.9</v>
          </cell>
          <cell r="K35">
            <v>242.7</v>
          </cell>
        </row>
        <row r="36">
          <cell r="A36">
            <v>34</v>
          </cell>
          <cell r="B36">
            <v>118.6</v>
          </cell>
          <cell r="C36">
            <v>130.19999999999999</v>
          </cell>
          <cell r="D36">
            <v>142.4</v>
          </cell>
          <cell r="E36">
            <v>164</v>
          </cell>
          <cell r="F36">
            <v>184.6</v>
          </cell>
          <cell r="G36">
            <v>193.55</v>
          </cell>
          <cell r="H36">
            <v>199.6</v>
          </cell>
          <cell r="I36">
            <v>205.5</v>
          </cell>
          <cell r="J36">
            <v>212.5</v>
          </cell>
          <cell r="K36">
            <v>247</v>
          </cell>
        </row>
        <row r="37">
          <cell r="A37">
            <v>35</v>
          </cell>
          <cell r="B37">
            <v>120.8</v>
          </cell>
          <cell r="C37">
            <v>132.6</v>
          </cell>
          <cell r="D37">
            <v>145</v>
          </cell>
          <cell r="E37">
            <v>167</v>
          </cell>
          <cell r="F37">
            <v>188</v>
          </cell>
          <cell r="G37">
            <v>197.1</v>
          </cell>
          <cell r="H37">
            <v>203</v>
          </cell>
          <cell r="I37">
            <v>209</v>
          </cell>
          <cell r="J37">
            <v>216.1</v>
          </cell>
          <cell r="K37">
            <v>251.3</v>
          </cell>
        </row>
        <row r="38">
          <cell r="A38">
            <v>36</v>
          </cell>
          <cell r="B38">
            <v>123</v>
          </cell>
          <cell r="C38">
            <v>135</v>
          </cell>
          <cell r="D38">
            <v>147.6</v>
          </cell>
          <cell r="E38">
            <v>170</v>
          </cell>
          <cell r="F38">
            <v>191.4</v>
          </cell>
          <cell r="G38">
            <v>200.65</v>
          </cell>
          <cell r="H38">
            <v>206.4</v>
          </cell>
          <cell r="I38">
            <v>212.5</v>
          </cell>
          <cell r="J38">
            <v>219.7</v>
          </cell>
          <cell r="K38">
            <v>255.6</v>
          </cell>
        </row>
        <row r="39">
          <cell r="A39">
            <v>37</v>
          </cell>
          <cell r="B39">
            <v>125.2</v>
          </cell>
          <cell r="C39">
            <v>137.4</v>
          </cell>
          <cell r="D39">
            <v>150.19999999999999</v>
          </cell>
          <cell r="E39">
            <v>173</v>
          </cell>
          <cell r="F39">
            <v>194.8</v>
          </cell>
          <cell r="G39">
            <v>204.2</v>
          </cell>
          <cell r="H39">
            <v>209.8</v>
          </cell>
          <cell r="I39">
            <v>216</v>
          </cell>
          <cell r="J39">
            <v>223.3</v>
          </cell>
          <cell r="K39">
            <v>259.89999999999998</v>
          </cell>
        </row>
        <row r="40">
          <cell r="A40">
            <v>38</v>
          </cell>
          <cell r="B40">
            <v>127.4</v>
          </cell>
          <cell r="C40">
            <v>139.80000000000001</v>
          </cell>
          <cell r="D40">
            <v>152.80000000000001</v>
          </cell>
          <cell r="E40">
            <v>176</v>
          </cell>
          <cell r="F40">
            <v>198.2</v>
          </cell>
          <cell r="G40">
            <v>207.75</v>
          </cell>
          <cell r="H40">
            <v>213.2</v>
          </cell>
          <cell r="I40">
            <v>219.5</v>
          </cell>
          <cell r="J40">
            <v>226.9</v>
          </cell>
          <cell r="K40">
            <v>264.2</v>
          </cell>
        </row>
        <row r="41">
          <cell r="A41">
            <v>39</v>
          </cell>
          <cell r="B41">
            <v>129.6</v>
          </cell>
          <cell r="C41">
            <v>142.19999999999999</v>
          </cell>
          <cell r="D41">
            <v>155.4</v>
          </cell>
          <cell r="E41">
            <v>179</v>
          </cell>
          <cell r="F41">
            <v>201.6</v>
          </cell>
          <cell r="G41">
            <v>211.3</v>
          </cell>
          <cell r="H41">
            <v>216.6</v>
          </cell>
          <cell r="I41">
            <v>223</v>
          </cell>
          <cell r="J41">
            <v>230.5</v>
          </cell>
          <cell r="K41">
            <v>268.5</v>
          </cell>
        </row>
        <row r="42">
          <cell r="A42">
            <v>40</v>
          </cell>
          <cell r="B42">
            <v>131.80000000000001</v>
          </cell>
          <cell r="C42">
            <v>144.6</v>
          </cell>
          <cell r="D42">
            <v>158</v>
          </cell>
          <cell r="E42">
            <v>182</v>
          </cell>
          <cell r="F42">
            <v>205</v>
          </cell>
          <cell r="G42">
            <v>214.85</v>
          </cell>
          <cell r="H42">
            <v>220</v>
          </cell>
          <cell r="I42">
            <v>226.5</v>
          </cell>
          <cell r="J42">
            <v>234.1</v>
          </cell>
          <cell r="K42">
            <v>272.8</v>
          </cell>
        </row>
        <row r="43">
          <cell r="A43">
            <v>41</v>
          </cell>
          <cell r="B43">
            <v>134</v>
          </cell>
          <cell r="C43">
            <v>147</v>
          </cell>
          <cell r="D43">
            <v>160.6</v>
          </cell>
          <cell r="E43">
            <v>185</v>
          </cell>
          <cell r="F43">
            <v>208.4</v>
          </cell>
          <cell r="G43">
            <v>218.4</v>
          </cell>
          <cell r="H43">
            <v>223.4</v>
          </cell>
          <cell r="I43">
            <v>230</v>
          </cell>
          <cell r="J43">
            <v>237.7</v>
          </cell>
          <cell r="K43">
            <v>277.10000000000002</v>
          </cell>
        </row>
        <row r="44">
          <cell r="A44">
            <v>42</v>
          </cell>
          <cell r="B44">
            <v>136.19999999999999</v>
          </cell>
          <cell r="C44">
            <v>149.4</v>
          </cell>
          <cell r="D44">
            <v>163.19999999999999</v>
          </cell>
          <cell r="E44">
            <v>188</v>
          </cell>
          <cell r="F44">
            <v>211.8</v>
          </cell>
          <cell r="G44">
            <v>221.95</v>
          </cell>
          <cell r="H44">
            <v>226.8</v>
          </cell>
          <cell r="I44">
            <v>233.5</v>
          </cell>
          <cell r="J44">
            <v>241.3</v>
          </cell>
          <cell r="K44">
            <v>281.39999999999998</v>
          </cell>
        </row>
        <row r="45">
          <cell r="A45">
            <v>43</v>
          </cell>
          <cell r="B45">
            <v>138.4</v>
          </cell>
          <cell r="C45">
            <v>151.80000000000001</v>
          </cell>
          <cell r="D45">
            <v>165.8</v>
          </cell>
          <cell r="E45">
            <v>191</v>
          </cell>
          <cell r="F45">
            <v>215.2</v>
          </cell>
          <cell r="G45">
            <v>225.5</v>
          </cell>
          <cell r="H45">
            <v>230.2</v>
          </cell>
          <cell r="I45">
            <v>237</v>
          </cell>
          <cell r="J45">
            <v>244.9</v>
          </cell>
          <cell r="K45">
            <v>285.7</v>
          </cell>
        </row>
        <row r="46">
          <cell r="A46">
            <v>44</v>
          </cell>
          <cell r="B46">
            <v>140.6</v>
          </cell>
          <cell r="C46">
            <v>154.19999999999999</v>
          </cell>
          <cell r="D46">
            <v>168.4</v>
          </cell>
          <cell r="E46">
            <v>194</v>
          </cell>
          <cell r="F46">
            <v>218.6</v>
          </cell>
          <cell r="G46">
            <v>229.05</v>
          </cell>
          <cell r="H46">
            <v>233.6</v>
          </cell>
          <cell r="I46">
            <v>240.5</v>
          </cell>
          <cell r="J46">
            <v>248.5</v>
          </cell>
          <cell r="K46">
            <v>290</v>
          </cell>
        </row>
        <row r="47">
          <cell r="A47">
            <v>45</v>
          </cell>
          <cell r="B47">
            <v>142.80000000000001</v>
          </cell>
          <cell r="C47">
            <v>156.6</v>
          </cell>
          <cell r="D47">
            <v>171</v>
          </cell>
          <cell r="E47">
            <v>197</v>
          </cell>
          <cell r="F47">
            <v>222</v>
          </cell>
          <cell r="G47">
            <v>232.6</v>
          </cell>
          <cell r="H47">
            <v>237</v>
          </cell>
          <cell r="I47">
            <v>244</v>
          </cell>
          <cell r="J47">
            <v>252.1</v>
          </cell>
          <cell r="K47">
            <v>294.3</v>
          </cell>
        </row>
        <row r="48">
          <cell r="A48">
            <v>46</v>
          </cell>
          <cell r="B48">
            <v>145</v>
          </cell>
          <cell r="C48">
            <v>159</v>
          </cell>
          <cell r="D48">
            <v>173.6</v>
          </cell>
          <cell r="E48">
            <v>200</v>
          </cell>
          <cell r="F48">
            <v>225.4</v>
          </cell>
          <cell r="G48">
            <v>236.15</v>
          </cell>
          <cell r="H48">
            <v>240.4</v>
          </cell>
          <cell r="I48">
            <v>247.5</v>
          </cell>
          <cell r="J48">
            <v>255.7</v>
          </cell>
          <cell r="K48">
            <v>298.60000000000002</v>
          </cell>
        </row>
        <row r="49">
          <cell r="A49">
            <v>47</v>
          </cell>
          <cell r="B49">
            <v>147.19999999999999</v>
          </cell>
          <cell r="C49">
            <v>161.4</v>
          </cell>
          <cell r="D49">
            <v>176.2</v>
          </cell>
          <cell r="E49">
            <v>203</v>
          </cell>
          <cell r="F49">
            <v>228.8</v>
          </cell>
          <cell r="G49">
            <v>239.7</v>
          </cell>
          <cell r="H49">
            <v>243.8</v>
          </cell>
          <cell r="I49">
            <v>251</v>
          </cell>
          <cell r="J49">
            <v>259.3</v>
          </cell>
          <cell r="K49">
            <v>302.89999999999998</v>
          </cell>
        </row>
        <row r="50">
          <cell r="A50">
            <v>48</v>
          </cell>
          <cell r="B50">
            <v>149.4</v>
          </cell>
          <cell r="C50">
            <v>163.80000000000001</v>
          </cell>
          <cell r="D50">
            <v>178.8</v>
          </cell>
          <cell r="E50">
            <v>206</v>
          </cell>
          <cell r="F50">
            <v>232.2</v>
          </cell>
          <cell r="G50">
            <v>243.25</v>
          </cell>
          <cell r="H50">
            <v>247.2</v>
          </cell>
          <cell r="I50">
            <v>254.5</v>
          </cell>
          <cell r="J50">
            <v>262.89999999999998</v>
          </cell>
          <cell r="K50">
            <v>307.2</v>
          </cell>
        </row>
        <row r="51">
          <cell r="A51">
            <v>49</v>
          </cell>
          <cell r="B51">
            <v>151.6</v>
          </cell>
          <cell r="C51">
            <v>166.2</v>
          </cell>
          <cell r="D51">
            <v>181.4</v>
          </cell>
          <cell r="E51">
            <v>209</v>
          </cell>
          <cell r="F51">
            <v>235.6</v>
          </cell>
          <cell r="G51">
            <v>246.8</v>
          </cell>
          <cell r="H51">
            <v>250.6</v>
          </cell>
          <cell r="I51">
            <v>258</v>
          </cell>
          <cell r="J51">
            <v>266.5</v>
          </cell>
          <cell r="K51">
            <v>311.5</v>
          </cell>
        </row>
        <row r="52">
          <cell r="A52">
            <v>50</v>
          </cell>
          <cell r="B52">
            <v>153.80000000000001</v>
          </cell>
          <cell r="C52">
            <v>168.6</v>
          </cell>
          <cell r="D52">
            <v>184</v>
          </cell>
          <cell r="E52">
            <v>212</v>
          </cell>
          <cell r="F52">
            <v>239</v>
          </cell>
          <cell r="G52">
            <v>250.35</v>
          </cell>
          <cell r="H52">
            <v>254</v>
          </cell>
          <cell r="I52">
            <v>261.5</v>
          </cell>
          <cell r="J52">
            <v>270.10000000000002</v>
          </cell>
          <cell r="K52">
            <v>315.8</v>
          </cell>
        </row>
        <row r="53">
          <cell r="A53">
            <v>51</v>
          </cell>
          <cell r="B53">
            <v>155.4</v>
          </cell>
          <cell r="C53">
            <v>170.4</v>
          </cell>
          <cell r="D53">
            <v>186.4</v>
          </cell>
          <cell r="E53">
            <v>214.8</v>
          </cell>
          <cell r="F53">
            <v>242.1</v>
          </cell>
          <cell r="G53">
            <v>253.6</v>
          </cell>
          <cell r="H53">
            <v>257</v>
          </cell>
          <cell r="I53">
            <v>264.60000000000002</v>
          </cell>
          <cell r="J53">
            <v>273.39999999999998</v>
          </cell>
          <cell r="K53">
            <v>319.8</v>
          </cell>
        </row>
        <row r="54">
          <cell r="A54">
            <v>52</v>
          </cell>
          <cell r="B54">
            <v>157</v>
          </cell>
          <cell r="C54">
            <v>172.2</v>
          </cell>
          <cell r="D54">
            <v>188.8</v>
          </cell>
          <cell r="E54">
            <v>217.6</v>
          </cell>
          <cell r="F54">
            <v>245.2</v>
          </cell>
          <cell r="G54">
            <v>256.85000000000002</v>
          </cell>
          <cell r="H54">
            <v>260</v>
          </cell>
          <cell r="I54">
            <v>267.7</v>
          </cell>
          <cell r="J54">
            <v>276.7</v>
          </cell>
          <cell r="K54">
            <v>323.8</v>
          </cell>
        </row>
        <row r="55">
          <cell r="A55">
            <v>53</v>
          </cell>
          <cell r="B55">
            <v>158.6</v>
          </cell>
          <cell r="C55">
            <v>174</v>
          </cell>
          <cell r="D55">
            <v>191.2</v>
          </cell>
          <cell r="E55">
            <v>220.4</v>
          </cell>
          <cell r="F55">
            <v>248.3</v>
          </cell>
          <cell r="G55">
            <v>260.10000000000002</v>
          </cell>
          <cell r="H55">
            <v>263</v>
          </cell>
          <cell r="I55">
            <v>270.8</v>
          </cell>
          <cell r="J55">
            <v>280</v>
          </cell>
          <cell r="K55">
            <v>327.8</v>
          </cell>
        </row>
        <row r="56">
          <cell r="A56">
            <v>54</v>
          </cell>
          <cell r="B56">
            <v>160.19999999999999</v>
          </cell>
          <cell r="C56">
            <v>175.8</v>
          </cell>
          <cell r="D56">
            <v>193.6</v>
          </cell>
          <cell r="E56">
            <v>223.2</v>
          </cell>
          <cell r="F56">
            <v>251.4</v>
          </cell>
          <cell r="G56">
            <v>263.35000000000002</v>
          </cell>
          <cell r="H56">
            <v>266</v>
          </cell>
          <cell r="I56">
            <v>273.89999999999998</v>
          </cell>
          <cell r="J56">
            <v>283.3</v>
          </cell>
          <cell r="K56">
            <v>331.8</v>
          </cell>
        </row>
        <row r="57">
          <cell r="A57">
            <v>55</v>
          </cell>
          <cell r="B57">
            <v>161.80000000000001</v>
          </cell>
          <cell r="C57">
            <v>177.6</v>
          </cell>
          <cell r="D57">
            <v>196</v>
          </cell>
          <cell r="E57">
            <v>226</v>
          </cell>
          <cell r="F57">
            <v>254.5</v>
          </cell>
          <cell r="G57">
            <v>266.60000000000002</v>
          </cell>
          <cell r="H57">
            <v>269</v>
          </cell>
          <cell r="I57">
            <v>277</v>
          </cell>
          <cell r="J57">
            <v>286.60000000000002</v>
          </cell>
          <cell r="K57">
            <v>335.8</v>
          </cell>
        </row>
        <row r="58">
          <cell r="A58">
            <v>56</v>
          </cell>
          <cell r="B58">
            <v>163.4</v>
          </cell>
          <cell r="C58">
            <v>179.4</v>
          </cell>
          <cell r="D58">
            <v>198.4</v>
          </cell>
          <cell r="E58">
            <v>228.8</v>
          </cell>
          <cell r="F58">
            <v>257.60000000000002</v>
          </cell>
          <cell r="G58">
            <v>269.85000000000002</v>
          </cell>
          <cell r="H58">
            <v>272</v>
          </cell>
          <cell r="I58">
            <v>280.10000000000002</v>
          </cell>
          <cell r="J58">
            <v>289.89999999999998</v>
          </cell>
          <cell r="K58">
            <v>339.8</v>
          </cell>
        </row>
        <row r="59">
          <cell r="A59">
            <v>57</v>
          </cell>
          <cell r="B59">
            <v>165</v>
          </cell>
          <cell r="C59">
            <v>181.2</v>
          </cell>
          <cell r="D59">
            <v>200.8</v>
          </cell>
          <cell r="E59">
            <v>231.6</v>
          </cell>
          <cell r="F59">
            <v>260.7</v>
          </cell>
          <cell r="G59">
            <v>273.10000000000002</v>
          </cell>
          <cell r="H59">
            <v>275</v>
          </cell>
          <cell r="I59">
            <v>283.2</v>
          </cell>
          <cell r="J59">
            <v>293.2</v>
          </cell>
          <cell r="K59">
            <v>285.2</v>
          </cell>
        </row>
        <row r="60">
          <cell r="A60">
            <v>58</v>
          </cell>
          <cell r="B60">
            <v>166.6</v>
          </cell>
          <cell r="C60">
            <v>183</v>
          </cell>
          <cell r="D60">
            <v>203.2</v>
          </cell>
          <cell r="E60">
            <v>234.4</v>
          </cell>
          <cell r="F60">
            <v>263.8</v>
          </cell>
          <cell r="G60">
            <v>276.35000000000002</v>
          </cell>
          <cell r="H60">
            <v>278</v>
          </cell>
          <cell r="I60">
            <v>286.3</v>
          </cell>
          <cell r="J60">
            <v>296.5</v>
          </cell>
          <cell r="K60">
            <v>288.7</v>
          </cell>
        </row>
        <row r="61">
          <cell r="A61">
            <v>59</v>
          </cell>
          <cell r="B61">
            <v>168.2</v>
          </cell>
          <cell r="C61">
            <v>184.8</v>
          </cell>
          <cell r="D61">
            <v>205.6</v>
          </cell>
          <cell r="E61">
            <v>237.2</v>
          </cell>
          <cell r="F61">
            <v>266.89999999999998</v>
          </cell>
          <cell r="G61">
            <v>279.60000000000002</v>
          </cell>
          <cell r="H61">
            <v>281</v>
          </cell>
          <cell r="I61">
            <v>289.39999999999998</v>
          </cell>
          <cell r="J61">
            <v>299.8</v>
          </cell>
          <cell r="K61">
            <v>292.2</v>
          </cell>
        </row>
        <row r="62">
          <cell r="A62">
            <v>60</v>
          </cell>
          <cell r="B62">
            <v>169.8</v>
          </cell>
          <cell r="C62">
            <v>186.6</v>
          </cell>
          <cell r="D62">
            <v>208</v>
          </cell>
          <cell r="E62">
            <v>240</v>
          </cell>
          <cell r="F62">
            <v>270</v>
          </cell>
          <cell r="G62">
            <v>282.85000000000002</v>
          </cell>
          <cell r="H62">
            <v>284</v>
          </cell>
          <cell r="I62">
            <v>292.5</v>
          </cell>
          <cell r="J62">
            <v>303.10000000000002</v>
          </cell>
          <cell r="K62">
            <v>295.7</v>
          </cell>
        </row>
        <row r="63">
          <cell r="A63">
            <v>61</v>
          </cell>
          <cell r="B63">
            <v>171.4</v>
          </cell>
          <cell r="C63">
            <v>188.4</v>
          </cell>
          <cell r="D63">
            <v>210.4</v>
          </cell>
          <cell r="E63">
            <v>242.8</v>
          </cell>
          <cell r="F63">
            <v>273.10000000000002</v>
          </cell>
          <cell r="G63">
            <v>286.10000000000002</v>
          </cell>
          <cell r="H63">
            <v>287</v>
          </cell>
          <cell r="I63">
            <v>295.60000000000002</v>
          </cell>
          <cell r="J63">
            <v>306.39999999999998</v>
          </cell>
          <cell r="K63">
            <v>299.2</v>
          </cell>
        </row>
        <row r="64">
          <cell r="A64">
            <v>62</v>
          </cell>
          <cell r="B64">
            <v>173</v>
          </cell>
          <cell r="C64">
            <v>190.2</v>
          </cell>
          <cell r="D64">
            <v>212.8</v>
          </cell>
          <cell r="E64">
            <v>245.6</v>
          </cell>
          <cell r="F64">
            <v>276.2</v>
          </cell>
          <cell r="G64">
            <v>289.35000000000002</v>
          </cell>
          <cell r="H64">
            <v>290</v>
          </cell>
          <cell r="I64">
            <v>298.7</v>
          </cell>
          <cell r="J64">
            <v>309.7</v>
          </cell>
          <cell r="K64">
            <v>302.7</v>
          </cell>
        </row>
        <row r="65">
          <cell r="A65">
            <v>63</v>
          </cell>
          <cell r="B65">
            <v>174.6</v>
          </cell>
          <cell r="C65">
            <v>192</v>
          </cell>
          <cell r="D65">
            <v>215.2</v>
          </cell>
          <cell r="E65">
            <v>248.4</v>
          </cell>
          <cell r="F65">
            <v>279.3</v>
          </cell>
          <cell r="G65">
            <v>292.60000000000002</v>
          </cell>
          <cell r="H65">
            <v>293</v>
          </cell>
          <cell r="I65">
            <v>301.8</v>
          </cell>
          <cell r="J65">
            <v>313</v>
          </cell>
          <cell r="K65">
            <v>306.2</v>
          </cell>
        </row>
        <row r="66">
          <cell r="A66">
            <v>64</v>
          </cell>
          <cell r="B66">
            <v>176.2</v>
          </cell>
          <cell r="C66">
            <v>193.8</v>
          </cell>
          <cell r="D66">
            <v>217.6</v>
          </cell>
          <cell r="E66">
            <v>251.2</v>
          </cell>
          <cell r="F66">
            <v>282.39999999999998</v>
          </cell>
          <cell r="G66">
            <v>295.85000000000002</v>
          </cell>
          <cell r="H66">
            <v>296</v>
          </cell>
          <cell r="I66">
            <v>304.89999999999998</v>
          </cell>
          <cell r="J66">
            <v>316.3</v>
          </cell>
          <cell r="K66">
            <v>309.7</v>
          </cell>
        </row>
        <row r="67">
          <cell r="A67">
            <v>65</v>
          </cell>
          <cell r="B67">
            <v>177.8</v>
          </cell>
          <cell r="C67">
            <v>195.6</v>
          </cell>
          <cell r="D67">
            <v>220</v>
          </cell>
          <cell r="E67">
            <v>254</v>
          </cell>
          <cell r="F67">
            <v>285.5</v>
          </cell>
          <cell r="G67">
            <v>299.10000000000002</v>
          </cell>
          <cell r="H67">
            <v>299</v>
          </cell>
          <cell r="I67">
            <v>308</v>
          </cell>
          <cell r="J67">
            <v>319.60000000000002</v>
          </cell>
          <cell r="K67">
            <v>313.2</v>
          </cell>
        </row>
        <row r="68">
          <cell r="A68">
            <v>66</v>
          </cell>
          <cell r="B68">
            <v>179.4</v>
          </cell>
          <cell r="C68">
            <v>197.4</v>
          </cell>
          <cell r="D68">
            <v>222.4</v>
          </cell>
          <cell r="E68">
            <v>256.8</v>
          </cell>
          <cell r="F68">
            <v>288.60000000000002</v>
          </cell>
          <cell r="G68">
            <v>302.35000000000002</v>
          </cell>
          <cell r="H68">
            <v>302</v>
          </cell>
          <cell r="I68">
            <v>311.10000000000002</v>
          </cell>
          <cell r="J68">
            <v>322.89999999999998</v>
          </cell>
          <cell r="K68">
            <v>316.7</v>
          </cell>
        </row>
        <row r="69">
          <cell r="A69">
            <v>67</v>
          </cell>
          <cell r="B69">
            <v>181</v>
          </cell>
          <cell r="C69">
            <v>199.2</v>
          </cell>
          <cell r="D69">
            <v>224.8</v>
          </cell>
          <cell r="E69">
            <v>259.60000000000002</v>
          </cell>
          <cell r="F69">
            <v>291.7</v>
          </cell>
          <cell r="G69">
            <v>305.60000000000002</v>
          </cell>
          <cell r="H69">
            <v>305</v>
          </cell>
          <cell r="I69">
            <v>314.2</v>
          </cell>
          <cell r="J69">
            <v>326.2</v>
          </cell>
          <cell r="K69">
            <v>320.2</v>
          </cell>
        </row>
        <row r="70">
          <cell r="A70">
            <v>68</v>
          </cell>
          <cell r="B70">
            <v>182.6</v>
          </cell>
          <cell r="C70">
            <v>201</v>
          </cell>
          <cell r="D70">
            <v>227.2</v>
          </cell>
          <cell r="E70">
            <v>262.39999999999998</v>
          </cell>
          <cell r="F70">
            <v>294.8</v>
          </cell>
          <cell r="G70">
            <v>308.85000000000002</v>
          </cell>
          <cell r="H70">
            <v>308</v>
          </cell>
          <cell r="I70">
            <v>317.3</v>
          </cell>
          <cell r="J70">
            <v>329.5</v>
          </cell>
          <cell r="K70">
            <v>323.7</v>
          </cell>
        </row>
        <row r="71">
          <cell r="A71">
            <v>69</v>
          </cell>
          <cell r="B71">
            <v>184.2</v>
          </cell>
          <cell r="C71">
            <v>202.8</v>
          </cell>
          <cell r="D71">
            <v>229.6</v>
          </cell>
          <cell r="E71">
            <v>265.2</v>
          </cell>
          <cell r="F71">
            <v>297.89999999999998</v>
          </cell>
          <cell r="G71">
            <v>312.10000000000002</v>
          </cell>
          <cell r="H71">
            <v>311</v>
          </cell>
          <cell r="I71">
            <v>320.39999999999998</v>
          </cell>
          <cell r="J71">
            <v>332.8</v>
          </cell>
          <cell r="K71">
            <v>327.2</v>
          </cell>
        </row>
        <row r="72">
          <cell r="A72">
            <v>70</v>
          </cell>
          <cell r="B72">
            <v>185.8</v>
          </cell>
          <cell r="C72">
            <v>204.6</v>
          </cell>
          <cell r="D72">
            <v>232</v>
          </cell>
          <cell r="E72">
            <v>268</v>
          </cell>
          <cell r="F72">
            <v>301</v>
          </cell>
          <cell r="G72">
            <v>315.35000000000002</v>
          </cell>
          <cell r="H72">
            <v>314</v>
          </cell>
          <cell r="I72">
            <v>323.5</v>
          </cell>
          <cell r="J72">
            <v>336.1</v>
          </cell>
          <cell r="K72">
            <v>330.7</v>
          </cell>
        </row>
        <row r="73">
          <cell r="A73">
            <v>71</v>
          </cell>
          <cell r="B73">
            <v>187.4</v>
          </cell>
          <cell r="C73">
            <v>206.4</v>
          </cell>
          <cell r="D73">
            <v>234.4</v>
          </cell>
          <cell r="E73">
            <v>270.8</v>
          </cell>
          <cell r="F73">
            <v>304.10000000000002</v>
          </cell>
          <cell r="G73">
            <v>318.60000000000002</v>
          </cell>
          <cell r="H73">
            <v>317</v>
          </cell>
          <cell r="I73">
            <v>326.60000000000002</v>
          </cell>
          <cell r="J73">
            <v>339.4</v>
          </cell>
          <cell r="K73">
            <v>334.2</v>
          </cell>
        </row>
        <row r="74">
          <cell r="A74">
            <v>72</v>
          </cell>
          <cell r="B74">
            <v>189</v>
          </cell>
          <cell r="C74">
            <v>208.2</v>
          </cell>
          <cell r="D74">
            <v>236.8</v>
          </cell>
          <cell r="E74">
            <v>273.60000000000002</v>
          </cell>
          <cell r="F74">
            <v>307.2</v>
          </cell>
          <cell r="G74">
            <v>321.85000000000002</v>
          </cell>
          <cell r="H74">
            <v>320</v>
          </cell>
          <cell r="I74">
            <v>329.7</v>
          </cell>
          <cell r="J74">
            <v>342.7</v>
          </cell>
          <cell r="K74">
            <v>337.7</v>
          </cell>
        </row>
        <row r="75">
          <cell r="A75">
            <v>73</v>
          </cell>
          <cell r="B75">
            <v>190.6</v>
          </cell>
          <cell r="C75">
            <v>210</v>
          </cell>
          <cell r="D75">
            <v>239.2</v>
          </cell>
          <cell r="E75">
            <v>276.39999999999998</v>
          </cell>
          <cell r="F75">
            <v>310.3</v>
          </cell>
          <cell r="G75">
            <v>325.10000000000002</v>
          </cell>
          <cell r="H75">
            <v>323</v>
          </cell>
          <cell r="I75">
            <v>332.8</v>
          </cell>
          <cell r="J75">
            <v>346</v>
          </cell>
          <cell r="K75">
            <v>341.2</v>
          </cell>
        </row>
        <row r="76">
          <cell r="A76">
            <v>74</v>
          </cell>
          <cell r="B76">
            <v>192.2</v>
          </cell>
          <cell r="C76">
            <v>211.8</v>
          </cell>
          <cell r="D76">
            <v>241.6</v>
          </cell>
          <cell r="E76">
            <v>279.2</v>
          </cell>
          <cell r="F76">
            <v>313.39999999999998</v>
          </cell>
          <cell r="G76">
            <v>328.35</v>
          </cell>
          <cell r="H76">
            <v>326</v>
          </cell>
          <cell r="I76">
            <v>335.9</v>
          </cell>
          <cell r="J76">
            <v>349.3</v>
          </cell>
          <cell r="K76">
            <v>344.7</v>
          </cell>
        </row>
        <row r="77">
          <cell r="A77">
            <v>75</v>
          </cell>
          <cell r="B77">
            <v>193.8</v>
          </cell>
          <cell r="C77">
            <v>213.6</v>
          </cell>
          <cell r="D77">
            <v>244</v>
          </cell>
          <cell r="E77">
            <v>282</v>
          </cell>
          <cell r="F77">
            <v>316.5</v>
          </cell>
          <cell r="G77">
            <v>331.6</v>
          </cell>
          <cell r="H77">
            <v>329</v>
          </cell>
          <cell r="I77">
            <v>339</v>
          </cell>
          <cell r="J77">
            <v>352.6</v>
          </cell>
          <cell r="K77">
            <v>348.2</v>
          </cell>
        </row>
        <row r="78">
          <cell r="A78">
            <v>76</v>
          </cell>
          <cell r="B78">
            <v>195.4</v>
          </cell>
          <cell r="C78">
            <v>215.4</v>
          </cell>
          <cell r="D78">
            <v>246.4</v>
          </cell>
          <cell r="E78">
            <v>284.8</v>
          </cell>
          <cell r="F78">
            <v>319.60000000000002</v>
          </cell>
          <cell r="G78">
            <v>334.85</v>
          </cell>
          <cell r="H78">
            <v>332</v>
          </cell>
          <cell r="I78">
            <v>342.1</v>
          </cell>
          <cell r="J78">
            <v>355.9</v>
          </cell>
          <cell r="K78">
            <v>351.7</v>
          </cell>
        </row>
        <row r="79">
          <cell r="A79">
            <v>77</v>
          </cell>
          <cell r="B79">
            <v>197</v>
          </cell>
          <cell r="C79">
            <v>217.2</v>
          </cell>
          <cell r="D79">
            <v>248.8</v>
          </cell>
          <cell r="E79">
            <v>287.60000000000002</v>
          </cell>
          <cell r="F79">
            <v>322.7</v>
          </cell>
          <cell r="G79">
            <v>338.1</v>
          </cell>
          <cell r="H79">
            <v>335</v>
          </cell>
          <cell r="I79">
            <v>345.2</v>
          </cell>
          <cell r="J79">
            <v>359.2</v>
          </cell>
          <cell r="K79">
            <v>355.2</v>
          </cell>
        </row>
        <row r="80">
          <cell r="A80">
            <v>78</v>
          </cell>
          <cell r="B80">
            <v>198.6</v>
          </cell>
          <cell r="C80">
            <v>219</v>
          </cell>
          <cell r="D80">
            <v>251.2</v>
          </cell>
          <cell r="E80">
            <v>290.39999999999998</v>
          </cell>
          <cell r="F80">
            <v>325.8</v>
          </cell>
          <cell r="G80">
            <v>341.35</v>
          </cell>
          <cell r="H80">
            <v>338</v>
          </cell>
          <cell r="I80">
            <v>348.3</v>
          </cell>
          <cell r="J80">
            <v>362.5</v>
          </cell>
          <cell r="K80">
            <v>358.7</v>
          </cell>
        </row>
        <row r="81">
          <cell r="A81">
            <v>79</v>
          </cell>
          <cell r="B81">
            <v>200.2</v>
          </cell>
          <cell r="C81">
            <v>220.8</v>
          </cell>
          <cell r="D81">
            <v>253.6</v>
          </cell>
          <cell r="E81">
            <v>293.2</v>
          </cell>
          <cell r="F81">
            <v>328.9</v>
          </cell>
          <cell r="G81">
            <v>344.6</v>
          </cell>
          <cell r="H81">
            <v>341</v>
          </cell>
          <cell r="I81">
            <v>351.4</v>
          </cell>
          <cell r="J81">
            <v>365.8</v>
          </cell>
          <cell r="K81">
            <v>362.2</v>
          </cell>
        </row>
        <row r="82">
          <cell r="A82">
            <v>80</v>
          </cell>
          <cell r="B82">
            <v>201.8</v>
          </cell>
          <cell r="C82">
            <v>222.6</v>
          </cell>
          <cell r="D82">
            <v>256</v>
          </cell>
          <cell r="E82">
            <v>296</v>
          </cell>
          <cell r="F82">
            <v>332</v>
          </cell>
          <cell r="G82">
            <v>347.85</v>
          </cell>
          <cell r="H82">
            <v>344</v>
          </cell>
          <cell r="I82">
            <v>354.5</v>
          </cell>
          <cell r="J82">
            <v>369.1</v>
          </cell>
          <cell r="K82">
            <v>365.7</v>
          </cell>
        </row>
        <row r="83">
          <cell r="A83">
            <v>81</v>
          </cell>
          <cell r="B83">
            <v>203.4</v>
          </cell>
          <cell r="C83">
            <v>224.4</v>
          </cell>
          <cell r="D83">
            <v>258.39999999999998</v>
          </cell>
          <cell r="E83">
            <v>298.8</v>
          </cell>
          <cell r="F83">
            <v>335.1</v>
          </cell>
          <cell r="G83">
            <v>351.1</v>
          </cell>
          <cell r="H83">
            <v>346.9</v>
          </cell>
          <cell r="I83">
            <v>357.5</v>
          </cell>
          <cell r="J83">
            <v>372.3</v>
          </cell>
          <cell r="K83">
            <v>369.2</v>
          </cell>
        </row>
        <row r="84">
          <cell r="A84">
            <v>82</v>
          </cell>
          <cell r="B84">
            <v>205</v>
          </cell>
          <cell r="C84">
            <v>226.2</v>
          </cell>
          <cell r="D84">
            <v>260.8</v>
          </cell>
          <cell r="E84">
            <v>301.60000000000002</v>
          </cell>
          <cell r="F84">
            <v>338.2</v>
          </cell>
          <cell r="G84">
            <v>354.35</v>
          </cell>
          <cell r="H84">
            <v>349.8</v>
          </cell>
          <cell r="I84">
            <v>360.5</v>
          </cell>
          <cell r="J84">
            <v>375.5</v>
          </cell>
          <cell r="K84">
            <v>372.7</v>
          </cell>
        </row>
        <row r="85">
          <cell r="A85">
            <v>83</v>
          </cell>
          <cell r="B85">
            <v>206.6</v>
          </cell>
          <cell r="C85">
            <v>228</v>
          </cell>
          <cell r="D85">
            <v>263.2</v>
          </cell>
          <cell r="E85">
            <v>304.39999999999998</v>
          </cell>
          <cell r="F85">
            <v>341.3</v>
          </cell>
          <cell r="G85">
            <v>357.6</v>
          </cell>
          <cell r="H85">
            <v>352.7</v>
          </cell>
          <cell r="I85">
            <v>363.5</v>
          </cell>
          <cell r="J85">
            <v>378.7</v>
          </cell>
          <cell r="K85">
            <v>376.2</v>
          </cell>
        </row>
        <row r="86">
          <cell r="A86">
            <v>84</v>
          </cell>
          <cell r="B86">
            <v>208.2</v>
          </cell>
          <cell r="C86">
            <v>229.8</v>
          </cell>
          <cell r="D86">
            <v>265.60000000000002</v>
          </cell>
          <cell r="E86">
            <v>307.2</v>
          </cell>
          <cell r="F86">
            <v>344.4</v>
          </cell>
          <cell r="G86">
            <v>360.85</v>
          </cell>
          <cell r="H86">
            <v>355.6</v>
          </cell>
          <cell r="I86">
            <v>366.5</v>
          </cell>
          <cell r="J86">
            <v>381.9</v>
          </cell>
          <cell r="K86">
            <v>379.7</v>
          </cell>
        </row>
        <row r="87">
          <cell r="A87">
            <v>85</v>
          </cell>
          <cell r="B87">
            <v>209.8</v>
          </cell>
          <cell r="C87">
            <v>231.6</v>
          </cell>
          <cell r="D87">
            <v>268</v>
          </cell>
          <cell r="E87">
            <v>310</v>
          </cell>
          <cell r="F87">
            <v>347.5</v>
          </cell>
          <cell r="G87">
            <v>364.1</v>
          </cell>
          <cell r="H87">
            <v>358.5</v>
          </cell>
          <cell r="I87">
            <v>369.5</v>
          </cell>
          <cell r="J87">
            <v>385.1</v>
          </cell>
          <cell r="K87">
            <v>383</v>
          </cell>
        </row>
        <row r="88">
          <cell r="A88">
            <v>86</v>
          </cell>
          <cell r="B88">
            <v>211.4</v>
          </cell>
          <cell r="C88">
            <v>233.4</v>
          </cell>
          <cell r="D88">
            <v>270.39999999999998</v>
          </cell>
          <cell r="E88">
            <v>312.8</v>
          </cell>
          <cell r="F88">
            <v>350.6</v>
          </cell>
          <cell r="G88">
            <v>367.35</v>
          </cell>
          <cell r="H88">
            <v>361.4</v>
          </cell>
          <cell r="I88">
            <v>372.5</v>
          </cell>
          <cell r="J88">
            <v>388.3</v>
          </cell>
          <cell r="K88">
            <v>386.3</v>
          </cell>
        </row>
        <row r="89">
          <cell r="A89">
            <v>87</v>
          </cell>
          <cell r="B89">
            <v>213</v>
          </cell>
          <cell r="C89">
            <v>235.2</v>
          </cell>
          <cell r="D89">
            <v>272.8</v>
          </cell>
          <cell r="E89">
            <v>315.60000000000002</v>
          </cell>
          <cell r="F89">
            <v>353.7</v>
          </cell>
          <cell r="G89">
            <v>370.6</v>
          </cell>
          <cell r="H89">
            <v>364.3</v>
          </cell>
          <cell r="I89">
            <v>375.5</v>
          </cell>
          <cell r="J89">
            <v>391.5</v>
          </cell>
          <cell r="K89">
            <v>389.6</v>
          </cell>
        </row>
        <row r="90">
          <cell r="A90">
            <v>88</v>
          </cell>
          <cell r="B90">
            <v>214.6</v>
          </cell>
          <cell r="C90">
            <v>237</v>
          </cell>
          <cell r="D90">
            <v>275.2</v>
          </cell>
          <cell r="E90">
            <v>318.39999999999998</v>
          </cell>
          <cell r="F90">
            <v>356.8</v>
          </cell>
          <cell r="G90">
            <v>373.85</v>
          </cell>
          <cell r="H90">
            <v>367.2</v>
          </cell>
          <cell r="I90">
            <v>378.5</v>
          </cell>
          <cell r="J90">
            <v>394.7</v>
          </cell>
          <cell r="K90">
            <v>392.9</v>
          </cell>
        </row>
        <row r="91">
          <cell r="A91">
            <v>89</v>
          </cell>
          <cell r="B91">
            <v>216.2</v>
          </cell>
          <cell r="C91">
            <v>238.8</v>
          </cell>
          <cell r="D91">
            <v>277.60000000000002</v>
          </cell>
          <cell r="E91">
            <v>321.2</v>
          </cell>
          <cell r="F91">
            <v>359.9</v>
          </cell>
          <cell r="G91">
            <v>377.1</v>
          </cell>
          <cell r="H91">
            <v>370.1</v>
          </cell>
          <cell r="I91">
            <v>381.5</v>
          </cell>
          <cell r="J91">
            <v>397.9</v>
          </cell>
          <cell r="K91">
            <v>396.2</v>
          </cell>
        </row>
        <row r="92">
          <cell r="A92">
            <v>90</v>
          </cell>
          <cell r="B92">
            <v>217.8</v>
          </cell>
          <cell r="C92">
            <v>240.6</v>
          </cell>
          <cell r="D92">
            <v>280</v>
          </cell>
          <cell r="E92">
            <v>324</v>
          </cell>
          <cell r="F92">
            <v>363</v>
          </cell>
          <cell r="G92">
            <v>380.35</v>
          </cell>
          <cell r="H92">
            <v>373</v>
          </cell>
          <cell r="I92">
            <v>384.5</v>
          </cell>
          <cell r="J92">
            <v>401.1</v>
          </cell>
          <cell r="K92">
            <v>399.5</v>
          </cell>
        </row>
        <row r="93">
          <cell r="A93">
            <v>91</v>
          </cell>
          <cell r="B93">
            <v>219.4</v>
          </cell>
          <cell r="C93">
            <v>242.4</v>
          </cell>
          <cell r="D93">
            <v>282.39999999999998</v>
          </cell>
          <cell r="E93">
            <v>326.8</v>
          </cell>
          <cell r="F93">
            <v>366.1</v>
          </cell>
          <cell r="G93">
            <v>383.6</v>
          </cell>
          <cell r="H93">
            <v>375.9</v>
          </cell>
          <cell r="I93">
            <v>387.5</v>
          </cell>
          <cell r="J93">
            <v>404.3</v>
          </cell>
          <cell r="K93">
            <v>402.8</v>
          </cell>
        </row>
        <row r="94">
          <cell r="A94">
            <v>92</v>
          </cell>
          <cell r="B94">
            <v>221</v>
          </cell>
          <cell r="C94">
            <v>244.2</v>
          </cell>
          <cell r="D94">
            <v>284.8</v>
          </cell>
          <cell r="E94">
            <v>329.6</v>
          </cell>
          <cell r="F94">
            <v>369.2</v>
          </cell>
          <cell r="G94">
            <v>386.85</v>
          </cell>
          <cell r="H94">
            <v>378.8</v>
          </cell>
          <cell r="I94">
            <v>390.5</v>
          </cell>
          <cell r="J94">
            <v>407.5</v>
          </cell>
          <cell r="K94">
            <v>406.1</v>
          </cell>
        </row>
        <row r="95">
          <cell r="A95">
            <v>93</v>
          </cell>
          <cell r="B95">
            <v>222.6</v>
          </cell>
          <cell r="C95">
            <v>246</v>
          </cell>
          <cell r="D95">
            <v>287.2</v>
          </cell>
          <cell r="E95">
            <v>332.4</v>
          </cell>
          <cell r="F95">
            <v>372.3</v>
          </cell>
          <cell r="G95">
            <v>390.1</v>
          </cell>
          <cell r="H95">
            <v>381.7</v>
          </cell>
          <cell r="I95">
            <v>393.5</v>
          </cell>
          <cell r="J95">
            <v>410.7</v>
          </cell>
          <cell r="K95">
            <v>409.4</v>
          </cell>
        </row>
        <row r="96">
          <cell r="A96">
            <v>94</v>
          </cell>
          <cell r="B96">
            <v>224.2</v>
          </cell>
          <cell r="C96">
            <v>247.8</v>
          </cell>
          <cell r="D96">
            <v>289.60000000000002</v>
          </cell>
          <cell r="E96">
            <v>335.2</v>
          </cell>
          <cell r="F96">
            <v>375.4</v>
          </cell>
          <cell r="G96">
            <v>393.35</v>
          </cell>
          <cell r="H96">
            <v>384.6</v>
          </cell>
          <cell r="I96">
            <v>396.5</v>
          </cell>
          <cell r="J96">
            <v>413.9</v>
          </cell>
          <cell r="K96">
            <v>412.7</v>
          </cell>
        </row>
        <row r="97">
          <cell r="A97">
            <v>95</v>
          </cell>
          <cell r="B97">
            <v>225.8</v>
          </cell>
          <cell r="C97">
            <v>249.6</v>
          </cell>
          <cell r="D97">
            <v>292</v>
          </cell>
          <cell r="E97">
            <v>338</v>
          </cell>
          <cell r="F97">
            <v>378.5</v>
          </cell>
          <cell r="G97">
            <v>396.6</v>
          </cell>
          <cell r="H97">
            <v>387.5</v>
          </cell>
          <cell r="I97">
            <v>399.5</v>
          </cell>
          <cell r="J97">
            <v>417.1</v>
          </cell>
          <cell r="K97">
            <v>416</v>
          </cell>
        </row>
        <row r="98">
          <cell r="A98">
            <v>96</v>
          </cell>
          <cell r="B98">
            <v>227.4</v>
          </cell>
          <cell r="C98">
            <v>251.4</v>
          </cell>
          <cell r="D98">
            <v>294.39999999999998</v>
          </cell>
          <cell r="E98">
            <v>340.8</v>
          </cell>
          <cell r="F98">
            <v>381.6</v>
          </cell>
          <cell r="G98">
            <v>399.85</v>
          </cell>
          <cell r="H98">
            <v>390.4</v>
          </cell>
          <cell r="I98">
            <v>402.5</v>
          </cell>
          <cell r="J98">
            <v>420.3</v>
          </cell>
          <cell r="K98">
            <v>419.3</v>
          </cell>
        </row>
        <row r="99">
          <cell r="A99">
            <v>97</v>
          </cell>
          <cell r="B99">
            <v>229</v>
          </cell>
          <cell r="C99">
            <v>253.2</v>
          </cell>
          <cell r="D99">
            <v>296.8</v>
          </cell>
          <cell r="E99">
            <v>343.6</v>
          </cell>
          <cell r="F99">
            <v>384.7</v>
          </cell>
          <cell r="G99">
            <v>403.1</v>
          </cell>
          <cell r="H99">
            <v>393.3</v>
          </cell>
          <cell r="I99">
            <v>405.5</v>
          </cell>
          <cell r="J99">
            <v>423.5</v>
          </cell>
          <cell r="K99">
            <v>422.6</v>
          </cell>
        </row>
        <row r="100">
          <cell r="A100">
            <v>98</v>
          </cell>
          <cell r="B100">
            <v>230.6</v>
          </cell>
          <cell r="C100">
            <v>255</v>
          </cell>
          <cell r="D100">
            <v>299.2</v>
          </cell>
          <cell r="E100">
            <v>346.4</v>
          </cell>
          <cell r="F100">
            <v>387.8</v>
          </cell>
          <cell r="G100">
            <v>406.35</v>
          </cell>
          <cell r="H100">
            <v>396.2</v>
          </cell>
          <cell r="I100">
            <v>408.5</v>
          </cell>
          <cell r="J100">
            <v>426.7</v>
          </cell>
          <cell r="K100">
            <v>425.9</v>
          </cell>
        </row>
        <row r="101">
          <cell r="A101">
            <v>99</v>
          </cell>
          <cell r="B101">
            <v>0</v>
          </cell>
          <cell r="C101">
            <v>0</v>
          </cell>
          <cell r="D101">
            <v>0</v>
          </cell>
          <cell r="E101">
            <v>0</v>
          </cell>
          <cell r="F101">
            <v>0</v>
          </cell>
          <cell r="G101">
            <v>0</v>
          </cell>
          <cell r="H101">
            <v>0</v>
          </cell>
          <cell r="I101">
            <v>0</v>
          </cell>
          <cell r="J101">
            <v>364.1</v>
          </cell>
          <cell r="K101">
            <v>429.2</v>
          </cell>
        </row>
        <row r="102">
          <cell r="A102">
            <v>100</v>
          </cell>
          <cell r="B102">
            <v>0</v>
          </cell>
          <cell r="C102">
            <v>0</v>
          </cell>
          <cell r="D102">
            <v>0</v>
          </cell>
          <cell r="E102">
            <v>0</v>
          </cell>
          <cell r="F102">
            <v>0</v>
          </cell>
          <cell r="G102">
            <v>0</v>
          </cell>
          <cell r="H102">
            <v>0</v>
          </cell>
          <cell r="I102">
            <v>0</v>
          </cell>
          <cell r="J102">
            <v>366.9</v>
          </cell>
          <cell r="K102">
            <v>432.5</v>
          </cell>
        </row>
        <row r="103">
          <cell r="A103">
            <v>101</v>
          </cell>
          <cell r="B103">
            <v>0</v>
          </cell>
          <cell r="C103">
            <v>0</v>
          </cell>
          <cell r="D103">
            <v>0</v>
          </cell>
          <cell r="E103">
            <v>0</v>
          </cell>
          <cell r="F103">
            <v>0</v>
          </cell>
          <cell r="G103">
            <v>0</v>
          </cell>
          <cell r="H103">
            <v>0</v>
          </cell>
          <cell r="I103">
            <v>0</v>
          </cell>
          <cell r="J103">
            <v>369.7</v>
          </cell>
          <cell r="K103">
            <v>435.8</v>
          </cell>
        </row>
        <row r="104">
          <cell r="A104">
            <v>102</v>
          </cell>
          <cell r="B104">
            <v>0</v>
          </cell>
          <cell r="C104">
            <v>0</v>
          </cell>
          <cell r="D104">
            <v>0</v>
          </cell>
          <cell r="E104">
            <v>0</v>
          </cell>
          <cell r="F104">
            <v>0</v>
          </cell>
          <cell r="G104">
            <v>0</v>
          </cell>
          <cell r="H104">
            <v>0</v>
          </cell>
          <cell r="I104">
            <v>0</v>
          </cell>
          <cell r="J104">
            <v>372.5</v>
          </cell>
          <cell r="K104">
            <v>439.1</v>
          </cell>
        </row>
        <row r="105">
          <cell r="A105">
            <v>103</v>
          </cell>
          <cell r="B105">
            <v>0</v>
          </cell>
          <cell r="C105">
            <v>0</v>
          </cell>
          <cell r="D105">
            <v>0</v>
          </cell>
          <cell r="E105">
            <v>0</v>
          </cell>
          <cell r="F105">
            <v>0</v>
          </cell>
          <cell r="G105">
            <v>0</v>
          </cell>
          <cell r="H105">
            <v>0</v>
          </cell>
          <cell r="I105">
            <v>0</v>
          </cell>
          <cell r="J105">
            <v>375.3</v>
          </cell>
          <cell r="K105">
            <v>442.4</v>
          </cell>
        </row>
        <row r="106">
          <cell r="A106">
            <v>104</v>
          </cell>
          <cell r="B106">
            <v>0</v>
          </cell>
          <cell r="C106">
            <v>0</v>
          </cell>
          <cell r="D106">
            <v>0</v>
          </cell>
          <cell r="E106">
            <v>0</v>
          </cell>
          <cell r="F106">
            <v>0</v>
          </cell>
          <cell r="G106">
            <v>0</v>
          </cell>
          <cell r="H106">
            <v>0</v>
          </cell>
          <cell r="I106">
            <v>0</v>
          </cell>
          <cell r="J106">
            <v>378.1</v>
          </cell>
          <cell r="K106">
            <v>445.7</v>
          </cell>
        </row>
        <row r="107">
          <cell r="A107">
            <v>105</v>
          </cell>
        </row>
        <row r="108">
          <cell r="A108">
            <v>106</v>
          </cell>
        </row>
        <row r="109">
          <cell r="A109">
            <v>107</v>
          </cell>
        </row>
        <row r="110">
          <cell r="A110">
            <v>108</v>
          </cell>
        </row>
        <row r="111">
          <cell r="A111">
            <v>109</v>
          </cell>
        </row>
        <row r="112">
          <cell r="A112">
            <v>110</v>
          </cell>
        </row>
        <row r="113">
          <cell r="A113">
            <v>111</v>
          </cell>
        </row>
        <row r="114">
          <cell r="A114">
            <v>112</v>
          </cell>
        </row>
        <row r="115">
          <cell r="A115">
            <v>113</v>
          </cell>
        </row>
        <row r="116">
          <cell r="A116">
            <v>114</v>
          </cell>
        </row>
        <row r="117">
          <cell r="A117">
            <v>115</v>
          </cell>
        </row>
        <row r="118">
          <cell r="A118">
            <v>116</v>
          </cell>
        </row>
        <row r="119">
          <cell r="A119">
            <v>117</v>
          </cell>
        </row>
        <row r="120">
          <cell r="A120">
            <v>118</v>
          </cell>
        </row>
        <row r="121">
          <cell r="A121">
            <v>119</v>
          </cell>
        </row>
        <row r="122">
          <cell r="A122">
            <v>120</v>
          </cell>
        </row>
        <row r="123">
          <cell r="A123">
            <v>121</v>
          </cell>
        </row>
        <row r="124">
          <cell r="A124">
            <v>122</v>
          </cell>
        </row>
        <row r="125">
          <cell r="A125">
            <v>123</v>
          </cell>
        </row>
        <row r="126">
          <cell r="A126">
            <v>124</v>
          </cell>
        </row>
        <row r="127">
          <cell r="A127">
            <v>125</v>
          </cell>
        </row>
        <row r="128">
          <cell r="A128">
            <v>126</v>
          </cell>
        </row>
        <row r="129">
          <cell r="A129">
            <v>127</v>
          </cell>
        </row>
        <row r="130">
          <cell r="A130">
            <v>128</v>
          </cell>
        </row>
        <row r="131">
          <cell r="A131">
            <v>129</v>
          </cell>
        </row>
        <row r="132">
          <cell r="A132">
            <v>130</v>
          </cell>
        </row>
        <row r="133">
          <cell r="A133">
            <v>131</v>
          </cell>
        </row>
        <row r="134">
          <cell r="A134">
            <v>132</v>
          </cell>
        </row>
        <row r="135">
          <cell r="A135">
            <v>133</v>
          </cell>
        </row>
        <row r="136">
          <cell r="A136">
            <v>134</v>
          </cell>
        </row>
        <row r="137">
          <cell r="A137">
            <v>135</v>
          </cell>
        </row>
        <row r="138">
          <cell r="A138">
            <v>136</v>
          </cell>
        </row>
        <row r="139">
          <cell r="A139">
            <v>137</v>
          </cell>
        </row>
        <row r="140">
          <cell r="A140">
            <v>138</v>
          </cell>
        </row>
        <row r="141">
          <cell r="A141">
            <v>139</v>
          </cell>
        </row>
        <row r="142">
          <cell r="A142">
            <v>140</v>
          </cell>
        </row>
        <row r="143">
          <cell r="A143">
            <v>141</v>
          </cell>
        </row>
        <row r="144">
          <cell r="A144">
            <v>142</v>
          </cell>
        </row>
        <row r="145">
          <cell r="A145">
            <v>143</v>
          </cell>
        </row>
        <row r="146">
          <cell r="A146">
            <v>144</v>
          </cell>
        </row>
        <row r="147">
          <cell r="A147">
            <v>145</v>
          </cell>
        </row>
        <row r="148">
          <cell r="A148">
            <v>146</v>
          </cell>
        </row>
        <row r="149">
          <cell r="A149">
            <v>147</v>
          </cell>
        </row>
        <row r="150">
          <cell r="A150">
            <v>148</v>
          </cell>
        </row>
        <row r="151">
          <cell r="A151">
            <v>149</v>
          </cell>
        </row>
        <row r="152">
          <cell r="A152">
            <v>150</v>
          </cell>
        </row>
        <row r="153">
          <cell r="A153">
            <v>151</v>
          </cell>
        </row>
        <row r="154">
          <cell r="A154">
            <v>152</v>
          </cell>
        </row>
        <row r="155">
          <cell r="A155">
            <v>153</v>
          </cell>
        </row>
        <row r="156">
          <cell r="A156">
            <v>154</v>
          </cell>
        </row>
        <row r="157">
          <cell r="A157">
            <v>155</v>
          </cell>
        </row>
        <row r="158">
          <cell r="A158">
            <v>156</v>
          </cell>
        </row>
        <row r="159">
          <cell r="A159">
            <v>157</v>
          </cell>
        </row>
        <row r="160">
          <cell r="A160">
            <v>158</v>
          </cell>
        </row>
        <row r="161">
          <cell r="A161">
            <v>159</v>
          </cell>
        </row>
        <row r="162">
          <cell r="A162">
            <v>160</v>
          </cell>
        </row>
        <row r="163">
          <cell r="A163">
            <v>161</v>
          </cell>
        </row>
        <row r="164">
          <cell r="A164">
            <v>162</v>
          </cell>
        </row>
        <row r="165">
          <cell r="A165">
            <v>163</v>
          </cell>
        </row>
        <row r="166">
          <cell r="A166">
            <v>164</v>
          </cell>
        </row>
        <row r="167">
          <cell r="A167">
            <v>165</v>
          </cell>
        </row>
        <row r="168">
          <cell r="A168">
            <v>166</v>
          </cell>
        </row>
        <row r="169">
          <cell r="A169">
            <v>167</v>
          </cell>
        </row>
        <row r="170">
          <cell r="A170">
            <v>168</v>
          </cell>
        </row>
        <row r="171">
          <cell r="A171">
            <v>169</v>
          </cell>
        </row>
        <row r="172">
          <cell r="A172">
            <v>170</v>
          </cell>
        </row>
        <row r="173">
          <cell r="A173">
            <v>171</v>
          </cell>
        </row>
        <row r="174">
          <cell r="A174">
            <v>172</v>
          </cell>
        </row>
        <row r="175">
          <cell r="A175">
            <v>173</v>
          </cell>
        </row>
        <row r="176">
          <cell r="A176">
            <v>174</v>
          </cell>
        </row>
        <row r="177">
          <cell r="A177">
            <v>175</v>
          </cell>
        </row>
        <row r="178">
          <cell r="A178">
            <v>176</v>
          </cell>
        </row>
        <row r="179">
          <cell r="A179">
            <v>177</v>
          </cell>
        </row>
        <row r="180">
          <cell r="A180">
            <v>178</v>
          </cell>
        </row>
        <row r="181">
          <cell r="A181">
            <v>179</v>
          </cell>
        </row>
        <row r="182">
          <cell r="A182">
            <v>180</v>
          </cell>
        </row>
        <row r="183">
          <cell r="A183">
            <v>181</v>
          </cell>
        </row>
        <row r="184">
          <cell r="A184">
            <v>182</v>
          </cell>
        </row>
        <row r="185">
          <cell r="A185">
            <v>183</v>
          </cell>
        </row>
        <row r="186">
          <cell r="A186">
            <v>184</v>
          </cell>
        </row>
        <row r="187">
          <cell r="A187">
            <v>185</v>
          </cell>
        </row>
        <row r="188">
          <cell r="A188">
            <v>186</v>
          </cell>
        </row>
        <row r="189">
          <cell r="A189">
            <v>187</v>
          </cell>
        </row>
        <row r="190">
          <cell r="A190">
            <v>188</v>
          </cell>
        </row>
        <row r="191">
          <cell r="A191">
            <v>189</v>
          </cell>
        </row>
        <row r="192">
          <cell r="A192">
            <v>190</v>
          </cell>
        </row>
        <row r="193">
          <cell r="A193">
            <v>191</v>
          </cell>
        </row>
        <row r="194">
          <cell r="A194">
            <v>192</v>
          </cell>
        </row>
        <row r="195">
          <cell r="A195">
            <v>193</v>
          </cell>
        </row>
        <row r="196">
          <cell r="A196">
            <v>194</v>
          </cell>
        </row>
        <row r="197">
          <cell r="A197">
            <v>195</v>
          </cell>
        </row>
        <row r="198">
          <cell r="A198">
            <v>196</v>
          </cell>
        </row>
        <row r="199">
          <cell r="A199">
            <v>197</v>
          </cell>
        </row>
        <row r="200">
          <cell r="A200">
            <v>198</v>
          </cell>
        </row>
        <row r="201">
          <cell r="A201">
            <v>199</v>
          </cell>
        </row>
        <row r="202">
          <cell r="A202">
            <v>200</v>
          </cell>
        </row>
      </sheetData>
      <sheetData sheetId="7" refreshError="1"/>
      <sheetData sheetId="8" refreshError="1"/>
      <sheetData sheetId="9" refreshError="1"/>
      <sheetData sheetId="10" refreshError="1">
        <row r="1">
          <cell r="A1" t="str">
            <v>1997-1998</v>
          </cell>
          <cell r="B1" t="str">
            <v>1998-1999</v>
          </cell>
          <cell r="C1" t="str">
            <v>1999-2000</v>
          </cell>
          <cell r="D1" t="str">
            <v>2000-2001</v>
          </cell>
          <cell r="E1" t="str">
            <v>2001-2002</v>
          </cell>
          <cell r="F1" t="str">
            <v>2002-2003</v>
          </cell>
          <cell r="G1" t="str">
            <v>2003-2004</v>
          </cell>
          <cell r="H1" t="str">
            <v>2004-2005</v>
          </cell>
          <cell r="I1" t="str">
            <v>2005-2006</v>
          </cell>
          <cell r="J1" t="str">
            <v>2006-2007</v>
          </cell>
          <cell r="K1" t="str">
            <v>2007-2008</v>
          </cell>
          <cell r="L1" t="str">
            <v>2008-2009</v>
          </cell>
          <cell r="M1" t="str">
            <v>2009-2010</v>
          </cell>
        </row>
        <row r="2">
          <cell r="A2">
            <v>2</v>
          </cell>
          <cell r="B2">
            <v>3</v>
          </cell>
          <cell r="C2">
            <v>4</v>
          </cell>
          <cell r="D2">
            <v>5</v>
          </cell>
          <cell r="E2">
            <v>6</v>
          </cell>
          <cell r="F2">
            <v>7</v>
          </cell>
          <cell r="G2">
            <v>8</v>
          </cell>
          <cell r="H2">
            <v>9</v>
          </cell>
          <cell r="I2">
            <v>10</v>
          </cell>
          <cell r="J2">
            <v>11</v>
          </cell>
          <cell r="K2">
            <v>12</v>
          </cell>
          <cell r="L2">
            <v>13</v>
          </cell>
          <cell r="M2">
            <v>14</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sheetData sheetId="17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v"/>
      <sheetName val="r"/>
      <sheetName val="stone"/>
      <sheetName val="index"/>
      <sheetName val="DATA"/>
      <sheetName val="m"/>
      <sheetName val="sectorwise"/>
      <sheetName val="Specification"/>
      <sheetName val="Road data"/>
      <sheetName val="Cover-MEstt_"/>
      <sheetName val="ABST(PART_B)_"/>
      <sheetName val="F6-Gnrl_Abstrt"/>
      <sheetName val="Data_F8_BTR"/>
      <sheetName val="sub-data_-no_full"/>
      <sheetName val="Diff_stmnt_(2)"/>
      <sheetName val="Cover-MEstt_1"/>
      <sheetName val="ABST(PART_B)_1"/>
      <sheetName val="F6-Gnrl_Abstrt1"/>
      <sheetName val="Data_F8_BTR1"/>
      <sheetName val="sub-data_-no_full1"/>
      <sheetName val="Diff_stmnt_(2)1"/>
      <sheetName val="Letter"/>
      <sheetName val="Civil Boq"/>
      <sheetName val="MTC-estimate"/>
      <sheetName val="Material"/>
      <sheetName val="Plant &amp;  Machinery"/>
      <sheetName val="Usage"/>
      <sheetName val="Note"/>
      <sheetName val="Sent NHO"/>
      <sheetName val="DATA-ABSTRACT"/>
      <sheetName val="maya"/>
      <sheetName val="leads"/>
      <sheetName val="sand"/>
      <sheetName val="hdpe_basic"/>
      <sheetName val="pvc_basic"/>
      <sheetName val="HDPE"/>
      <sheetName val="DI"/>
      <sheetName val="pvc"/>
      <sheetName val="0000000000000"/>
      <sheetName val="lead-st"/>
      <sheetName val="MRATES"/>
      <sheetName val="General"/>
      <sheetName val="b asic rates"/>
      <sheetName val="Sheet9"/>
      <sheetName val="RAFT"/>
      <sheetName val="Lead statement"/>
      <sheetName val="Labour rates"/>
      <sheetName val="Legal Risk Analysis"/>
      <sheetName val="Unit Rate"/>
      <sheetName val="MRoad data"/>
      <sheetName val="quarry"/>
      <sheetName val="Summary"/>
      <sheetName val="G F  (2)"/>
      <sheetName val="Sheet3"/>
      <sheetName val="water-hammar-strenght"/>
      <sheetName val="other rates"/>
      <sheetName val="RMR"/>
      <sheetName val="data existing_do not delete"/>
      <sheetName val="wh_data_R"/>
      <sheetName val="Nspt-smp-final-ORIGINAL"/>
      <sheetName val="Det Est"/>
      <sheetName val="SUMP1420KL@HW"/>
      <sheetName val="detls"/>
      <sheetName val="WATER-HAMMER"/>
      <sheetName val="t_prsr"/>
      <sheetName val="scour depth"/>
      <sheetName val="abs road"/>
      <sheetName val="Gen.Abs."/>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3">
          <cell r="D3">
            <v>156</v>
          </cell>
        </row>
        <row r="18">
          <cell r="D18">
            <v>137</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veChamber_16-09"/>
      <sheetName val="ValveChamber"/>
      <sheetName val="CS"/>
      <sheetName val="maya"/>
      <sheetName val="ValveChamber -OHSR-legal"/>
      <sheetName val="CR"/>
      <sheetName val="r"/>
      <sheetName val="DATA"/>
      <sheetName val="MTC-estimate"/>
      <sheetName val="Lead"/>
      <sheetName val="other rates"/>
      <sheetName val="Labour"/>
    </sheetNames>
    <sheetDataSet>
      <sheetData sheetId="0"/>
      <sheetData sheetId="1"/>
      <sheetData sheetId="2"/>
      <sheetData sheetId="3" refreshError="1">
        <row r="1">
          <cell r="A1" t="str">
            <v xml:space="preserve">Earth work excation and depositing on bank with initial lead and lift in loamy and clayee soils as per ss301 for foundations </v>
          </cell>
        </row>
        <row r="2">
          <cell r="A2" t="str">
            <v xml:space="preserve">Earth work excation for ISOLATED works and depositing on bank with initial lead and lift in loamy and clayee soils as per ss301 for foundations </v>
          </cell>
        </row>
      </sheetData>
      <sheetData sheetId="4"/>
      <sheetData sheetId="5"/>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000000"/>
      <sheetName val="6x4"/>
      <sheetName val="data"/>
      <sheetName val="Lead"/>
      <sheetName val="00000"/>
      <sheetName val="AAAAAAAAAAAAA"/>
      <sheetName val="ew OG"/>
      <sheetName val="ew-DiMs"/>
      <sheetName val="ssr-rates"/>
      <sheetName val="PVC"/>
      <sheetName val="HDPE"/>
      <sheetName val="BWSCP"/>
      <sheetName val="GRP"/>
      <sheetName val="DI"/>
      <sheetName val="PSC"/>
      <sheetName val="AC"/>
      <sheetName val="CI"/>
      <sheetName val="MS8mm-revised"/>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Sheet1"/>
      <sheetName val="PVC weights"/>
      <sheetName val="leads"/>
      <sheetName val="maya"/>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K41"/>
  <sheetViews>
    <sheetView tabSelected="1" defaultGridColor="0" view="pageBreakPreview" topLeftCell="A13" colorId="22" zoomScale="85" zoomScaleSheetLayoutView="85" workbookViewId="0">
      <selection activeCell="R24" sqref="R24"/>
    </sheetView>
  </sheetViews>
  <sheetFormatPr defaultRowHeight="12.75"/>
  <cols>
    <col min="1" max="1" width="3.83203125" style="69" customWidth="1"/>
    <col min="2" max="2" width="5.5" style="69" customWidth="1"/>
    <col min="3" max="3" width="11.1640625" style="69" customWidth="1"/>
    <col min="4" max="4" width="11.5" style="69" customWidth="1"/>
    <col min="5" max="5" width="15.6640625" style="69" customWidth="1"/>
    <col min="6" max="6" width="5.83203125" style="70" customWidth="1"/>
    <col min="7" max="7" width="17.6640625" style="69" customWidth="1"/>
    <col min="8" max="8" width="15.1640625" style="69" customWidth="1"/>
    <col min="9" max="9" width="5.6640625" style="69" customWidth="1"/>
    <col min="10" max="10" width="11.33203125" style="69" customWidth="1"/>
    <col min="11" max="11" width="3.33203125" style="69" customWidth="1"/>
    <col min="12" max="16384" width="9.33203125" style="69"/>
  </cols>
  <sheetData>
    <row r="1" spans="1:11" s="68" customFormat="1" ht="13.5" customHeight="1">
      <c r="A1" s="135" t="s">
        <v>128</v>
      </c>
      <c r="B1" s="135"/>
      <c r="C1" s="135"/>
      <c r="D1" s="135"/>
      <c r="E1" s="135"/>
      <c r="F1" s="135"/>
      <c r="G1" s="135"/>
      <c r="H1" s="135"/>
      <c r="I1" s="135"/>
      <c r="J1" s="135"/>
      <c r="K1" s="135"/>
    </row>
    <row r="2" spans="1:11" ht="12.75" customHeight="1">
      <c r="A2" s="141" t="s">
        <v>77</v>
      </c>
      <c r="K2" s="142" t="s">
        <v>77</v>
      </c>
    </row>
    <row r="3" spans="1:11">
      <c r="A3" s="141"/>
      <c r="K3" s="142"/>
    </row>
    <row r="4" spans="1:11">
      <c r="A4" s="141"/>
      <c r="K4" s="142"/>
    </row>
    <row r="5" spans="1:11">
      <c r="A5" s="141"/>
      <c r="K5" s="142"/>
    </row>
    <row r="6" spans="1:11">
      <c r="A6" s="141"/>
      <c r="K6" s="142"/>
    </row>
    <row r="7" spans="1:11">
      <c r="A7" s="141"/>
      <c r="K7" s="142"/>
    </row>
    <row r="8" spans="1:11">
      <c r="A8" s="141"/>
      <c r="K8" s="142"/>
    </row>
    <row r="9" spans="1:11">
      <c r="A9" s="141"/>
      <c r="K9" s="142"/>
    </row>
    <row r="10" spans="1:11">
      <c r="A10" s="141"/>
      <c r="K10" s="142"/>
    </row>
    <row r="11" spans="1:11">
      <c r="A11" s="141"/>
      <c r="K11" s="142"/>
    </row>
    <row r="12" spans="1:11">
      <c r="A12" s="141"/>
      <c r="E12" s="70"/>
      <c r="G12" s="70"/>
      <c r="K12" s="142"/>
    </row>
    <row r="13" spans="1:11">
      <c r="A13" s="141"/>
      <c r="K13" s="142"/>
    </row>
    <row r="14" spans="1:11">
      <c r="A14" s="141"/>
      <c r="K14" s="142"/>
    </row>
    <row r="15" spans="1:11">
      <c r="A15" s="141"/>
      <c r="K15" s="142"/>
    </row>
    <row r="16" spans="1:11">
      <c r="A16" s="141"/>
      <c r="K16" s="142"/>
    </row>
    <row r="17" spans="1:11">
      <c r="A17" s="141"/>
      <c r="K17" s="142"/>
    </row>
    <row r="18" spans="1:11" ht="24" customHeight="1">
      <c r="A18" s="141"/>
      <c r="B18" s="143" t="s">
        <v>78</v>
      </c>
      <c r="C18" s="144"/>
      <c r="D18" s="144"/>
      <c r="E18" s="144"/>
      <c r="F18" s="144"/>
      <c r="G18" s="144"/>
      <c r="H18" s="144"/>
      <c r="I18" s="144"/>
      <c r="J18" s="144"/>
      <c r="K18" s="142"/>
    </row>
    <row r="19" spans="1:11" ht="24" customHeight="1">
      <c r="A19" s="141"/>
      <c r="B19" s="72"/>
      <c r="C19" s="71"/>
      <c r="D19" s="71"/>
      <c r="E19" s="71"/>
      <c r="F19" s="71"/>
      <c r="G19" s="71"/>
      <c r="H19" s="71"/>
      <c r="I19" s="71"/>
      <c r="J19" s="72"/>
      <c r="K19" s="142"/>
    </row>
    <row r="20" spans="1:11" ht="23.25">
      <c r="A20" s="141"/>
      <c r="B20" s="143" t="s">
        <v>121</v>
      </c>
      <c r="C20" s="144"/>
      <c r="D20" s="144"/>
      <c r="E20" s="144"/>
      <c r="F20" s="144"/>
      <c r="G20" s="144"/>
      <c r="H20" s="144"/>
      <c r="I20" s="144"/>
      <c r="J20" s="144"/>
      <c r="K20" s="142"/>
    </row>
    <row r="21" spans="1:11" ht="10.5" customHeight="1">
      <c r="A21" s="141"/>
      <c r="F21" s="73"/>
      <c r="K21" s="142"/>
    </row>
    <row r="22" spans="1:11" ht="11.25" customHeight="1">
      <c r="A22" s="141"/>
      <c r="F22" s="73"/>
      <c r="K22" s="142"/>
    </row>
    <row r="23" spans="1:11" ht="90.75" customHeight="1">
      <c r="A23" s="141"/>
      <c r="C23" s="145" t="s">
        <v>79</v>
      </c>
      <c r="D23" s="145"/>
      <c r="E23" s="145"/>
      <c r="F23" s="75" t="s">
        <v>80</v>
      </c>
      <c r="G23" s="139" t="str">
        <f>'lead 2025-26'!C3</f>
        <v>Construction of Slab culvert at 4/2 to 4/4 on the road from NH167B to Kambaladinne road via Bodawada, Akkampeta and Renimadugu in Pamuru Mandal.</v>
      </c>
      <c r="H23" s="140"/>
      <c r="I23" s="140"/>
      <c r="J23" s="140"/>
      <c r="K23" s="142"/>
    </row>
    <row r="24" spans="1:11" ht="15" customHeight="1">
      <c r="A24" s="141"/>
      <c r="C24" s="74"/>
      <c r="D24" s="74"/>
      <c r="E24" s="74"/>
      <c r="F24" s="75"/>
      <c r="G24" s="63"/>
      <c r="H24" s="63"/>
      <c r="I24" s="63"/>
      <c r="J24" s="76"/>
      <c r="K24" s="142"/>
    </row>
    <row r="25" spans="1:11" ht="33" customHeight="1">
      <c r="A25" s="141"/>
      <c r="C25" s="137" t="s">
        <v>81</v>
      </c>
      <c r="D25" s="137"/>
      <c r="E25" s="137"/>
      <c r="F25" s="78" t="s">
        <v>80</v>
      </c>
      <c r="G25" s="315" t="str">
        <f>'lead 2025-26'!K4</f>
        <v>70.00 Lakhs</v>
      </c>
      <c r="H25" s="316"/>
      <c r="I25" s="316"/>
      <c r="J25" s="76"/>
      <c r="K25" s="142"/>
    </row>
    <row r="26" spans="1:11" ht="20.25" customHeight="1">
      <c r="A26" s="141"/>
      <c r="C26" s="77"/>
      <c r="D26" s="77"/>
      <c r="E26" s="77"/>
      <c r="F26" s="78"/>
      <c r="G26" s="79"/>
      <c r="H26" s="63"/>
      <c r="I26" s="63"/>
      <c r="J26" s="76"/>
      <c r="K26" s="142"/>
    </row>
    <row r="27" spans="1:11" ht="17.25" customHeight="1">
      <c r="A27" s="141"/>
      <c r="C27" s="137" t="s">
        <v>82</v>
      </c>
      <c r="D27" s="137"/>
      <c r="E27" s="137"/>
      <c r="F27" s="78" t="s">
        <v>80</v>
      </c>
      <c r="G27" s="136" t="s">
        <v>237</v>
      </c>
      <c r="H27" s="136"/>
      <c r="I27" s="136"/>
      <c r="J27" s="136"/>
      <c r="K27" s="142"/>
    </row>
    <row r="28" spans="1:11" ht="20.25" customHeight="1">
      <c r="A28" s="141"/>
      <c r="C28" s="77"/>
      <c r="D28" s="77"/>
      <c r="E28" s="77"/>
      <c r="F28" s="78"/>
      <c r="G28" s="63"/>
      <c r="H28" s="63"/>
      <c r="I28" s="63"/>
      <c r="J28" s="76"/>
      <c r="K28" s="142"/>
    </row>
    <row r="29" spans="1:11" ht="15.75">
      <c r="A29" s="141"/>
      <c r="C29" s="137" t="s">
        <v>83</v>
      </c>
      <c r="D29" s="137"/>
      <c r="E29" s="137"/>
      <c r="F29" s="78" t="s">
        <v>80</v>
      </c>
      <c r="G29" s="136" t="s">
        <v>238</v>
      </c>
      <c r="H29" s="136"/>
      <c r="I29" s="136"/>
      <c r="J29" s="76"/>
      <c r="K29" s="142"/>
    </row>
    <row r="30" spans="1:11" ht="15.75" customHeight="1">
      <c r="A30" s="141"/>
      <c r="C30" s="77"/>
      <c r="D30" s="77"/>
      <c r="E30" s="77"/>
      <c r="F30" s="78"/>
      <c r="G30" s="63"/>
      <c r="H30" s="63"/>
      <c r="I30" s="63"/>
      <c r="J30" s="76"/>
      <c r="K30" s="142"/>
    </row>
    <row r="31" spans="1:11" ht="32.25" customHeight="1">
      <c r="A31" s="141"/>
      <c r="C31" s="137" t="s">
        <v>84</v>
      </c>
      <c r="D31" s="137"/>
      <c r="E31" s="137"/>
      <c r="F31" s="78" t="s">
        <v>80</v>
      </c>
      <c r="G31" s="136" t="s">
        <v>239</v>
      </c>
      <c r="H31" s="136"/>
      <c r="I31" s="136"/>
      <c r="J31" s="138"/>
      <c r="K31" s="142"/>
    </row>
    <row r="32" spans="1:11" ht="19.5" customHeight="1">
      <c r="A32" s="141"/>
      <c r="C32" s="77"/>
      <c r="D32" s="77"/>
      <c r="E32" s="77"/>
      <c r="F32" s="78"/>
      <c r="G32" s="63"/>
      <c r="H32" s="63"/>
      <c r="I32" s="63"/>
      <c r="J32" s="76"/>
      <c r="K32" s="142"/>
    </row>
    <row r="33" spans="1:11" ht="21">
      <c r="A33" s="141"/>
      <c r="B33" s="80"/>
      <c r="C33" s="137" t="s">
        <v>85</v>
      </c>
      <c r="D33" s="137"/>
      <c r="E33" s="137"/>
      <c r="F33" s="78" t="s">
        <v>80</v>
      </c>
      <c r="G33" s="136" t="s">
        <v>87</v>
      </c>
      <c r="H33" s="136"/>
      <c r="I33" s="136"/>
      <c r="J33" s="81"/>
      <c r="K33" s="142"/>
    </row>
    <row r="34" spans="1:11" ht="21.75" customHeight="1">
      <c r="A34" s="141"/>
      <c r="B34" s="80"/>
      <c r="C34" s="77"/>
      <c r="D34" s="77"/>
      <c r="E34" s="77"/>
      <c r="F34" s="78"/>
      <c r="G34" s="63"/>
      <c r="H34" s="63"/>
      <c r="I34" s="63"/>
      <c r="J34" s="81"/>
      <c r="K34" s="142"/>
    </row>
    <row r="35" spans="1:11" ht="21">
      <c r="A35" s="141"/>
      <c r="B35" s="80"/>
      <c r="C35" s="137" t="s">
        <v>86</v>
      </c>
      <c r="D35" s="137"/>
      <c r="E35" s="137"/>
      <c r="F35" s="78" t="s">
        <v>80</v>
      </c>
      <c r="G35" s="136" t="s">
        <v>87</v>
      </c>
      <c r="H35" s="136"/>
      <c r="I35" s="136"/>
      <c r="J35" s="81"/>
      <c r="K35" s="142"/>
    </row>
    <row r="36" spans="1:11" ht="24.75" customHeight="1">
      <c r="A36" s="141"/>
      <c r="B36" s="80"/>
      <c r="C36" s="77"/>
      <c r="D36" s="77"/>
      <c r="E36" s="77"/>
      <c r="F36" s="78"/>
      <c r="G36" s="63"/>
      <c r="H36" s="63"/>
      <c r="I36" s="63"/>
      <c r="J36" s="81"/>
      <c r="K36" s="142"/>
    </row>
    <row r="37" spans="1:11" ht="21">
      <c r="A37" s="141"/>
      <c r="B37" s="80"/>
      <c r="C37" s="137" t="s">
        <v>88</v>
      </c>
      <c r="D37" s="137"/>
      <c r="E37" s="137"/>
      <c r="F37" s="78" t="s">
        <v>80</v>
      </c>
      <c r="G37" s="136" t="s">
        <v>89</v>
      </c>
      <c r="H37" s="136"/>
      <c r="I37" s="136"/>
      <c r="J37" s="81"/>
      <c r="K37" s="142"/>
    </row>
    <row r="38" spans="1:11" ht="15" customHeight="1">
      <c r="A38" s="141"/>
      <c r="B38" s="80"/>
      <c r="C38" s="77"/>
      <c r="D38" s="77"/>
      <c r="E38" s="77"/>
      <c r="F38" s="82"/>
      <c r="G38" s="63"/>
      <c r="H38" s="63"/>
      <c r="I38" s="63"/>
      <c r="J38" s="80"/>
      <c r="K38" s="142"/>
    </row>
    <row r="39" spans="1:11">
      <c r="A39" s="141"/>
      <c r="K39" s="142"/>
    </row>
    <row r="40" spans="1:11" s="68" customFormat="1">
      <c r="A40" s="135" t="s">
        <v>129</v>
      </c>
      <c r="B40" s="135"/>
      <c r="C40" s="135"/>
      <c r="D40" s="135"/>
      <c r="E40" s="135"/>
      <c r="F40" s="135"/>
      <c r="G40" s="135"/>
      <c r="H40" s="135"/>
      <c r="I40" s="135"/>
      <c r="J40" s="135"/>
      <c r="K40" s="135"/>
    </row>
    <row r="41" spans="1:11" s="68" customFormat="1">
      <c r="A41" s="83"/>
      <c r="B41" s="83"/>
      <c r="C41" s="83"/>
      <c r="D41" s="83"/>
      <c r="E41" s="83"/>
      <c r="F41" s="83"/>
      <c r="G41" s="83"/>
      <c r="H41" s="83"/>
      <c r="I41" s="83"/>
      <c r="J41" s="83"/>
    </row>
  </sheetData>
  <mergeCells count="22">
    <mergeCell ref="G23:J23"/>
    <mergeCell ref="G35:I35"/>
    <mergeCell ref="C37:E37"/>
    <mergeCell ref="C27:E27"/>
    <mergeCell ref="A1:K1"/>
    <mergeCell ref="A2:A39"/>
    <mergeCell ref="K2:K39"/>
    <mergeCell ref="B18:J18"/>
    <mergeCell ref="B20:J20"/>
    <mergeCell ref="C23:E23"/>
    <mergeCell ref="G25:I25"/>
    <mergeCell ref="C25:E25"/>
    <mergeCell ref="A40:K40"/>
    <mergeCell ref="G27:J27"/>
    <mergeCell ref="C29:E29"/>
    <mergeCell ref="G29:I29"/>
    <mergeCell ref="C31:E31"/>
    <mergeCell ref="G31:J31"/>
    <mergeCell ref="C35:E35"/>
    <mergeCell ref="G33:I33"/>
    <mergeCell ref="C33:E33"/>
    <mergeCell ref="G37:I37"/>
  </mergeCells>
  <pageMargins left="0.56000000000000005" right="0.17" top="0.7" bottom="0.62" header="0.35" footer="0.17"/>
  <pageSetup paperSize="9" orientation="portrait" verticalDpi="300" r:id="rId1"/>
  <headerFooter alignWithMargins="0"/>
  <rowBreaks count="1" manualBreakCount="1">
    <brk id="4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I29"/>
  <sheetViews>
    <sheetView topLeftCell="A19" zoomScale="130" zoomScaleNormal="130" workbookViewId="0">
      <selection activeCell="J7" sqref="J7"/>
    </sheetView>
  </sheetViews>
  <sheetFormatPr defaultRowHeight="15"/>
  <cols>
    <col min="1" max="1" width="13.1640625" style="65" bestFit="1" customWidth="1"/>
    <col min="2" max="2" width="9.33203125" style="65"/>
    <col min="3" max="3" width="12" style="65" customWidth="1"/>
    <col min="4" max="4" width="11.6640625" style="65" customWidth="1"/>
    <col min="5" max="5" width="9.33203125" style="65"/>
    <col min="6" max="6" width="11" style="65" customWidth="1"/>
    <col min="7" max="16384" width="9.33203125" style="65"/>
  </cols>
  <sheetData>
    <row r="1" spans="1:9" ht="18.75">
      <c r="A1" s="149" t="s">
        <v>90</v>
      </c>
      <c r="B1" s="149"/>
      <c r="C1" s="149"/>
      <c r="D1" s="149"/>
      <c r="E1" s="149"/>
      <c r="F1" s="149"/>
      <c r="G1" s="149"/>
      <c r="H1" s="149"/>
      <c r="I1" s="149"/>
    </row>
    <row r="2" spans="1:9" ht="12.75" customHeight="1">
      <c r="A2" s="66"/>
    </row>
    <row r="3" spans="1:9" ht="24.75" customHeight="1">
      <c r="A3" s="147" t="s">
        <v>120</v>
      </c>
      <c r="B3" s="147"/>
      <c r="C3" s="147"/>
      <c r="D3" s="147"/>
      <c r="E3" s="147"/>
      <c r="F3" s="147"/>
      <c r="G3" s="147"/>
      <c r="H3" s="147"/>
      <c r="I3" s="147"/>
    </row>
    <row r="4" spans="1:9" ht="34.5" customHeight="1">
      <c r="A4" s="150" t="str">
        <f>'lead 2025-26'!C3</f>
        <v>Construction of Slab culvert at 4/2 to 4/4 on the road from NH167B to Kambaladinne road via Bodawada, Akkampeta and Renimadugu in Pamuru Mandal.</v>
      </c>
      <c r="B4" s="150"/>
      <c r="C4" s="150"/>
      <c r="D4" s="150"/>
      <c r="E4" s="150"/>
      <c r="F4" s="150"/>
      <c r="G4" s="150"/>
      <c r="H4" s="150"/>
      <c r="I4" s="150"/>
    </row>
    <row r="5" spans="1:9" ht="19.5" customHeight="1">
      <c r="G5" s="93" t="s">
        <v>147</v>
      </c>
      <c r="H5" s="94" t="str">
        <f>'lead 2025-26'!K4</f>
        <v>70.00 Lakhs</v>
      </c>
      <c r="I5" s="93"/>
    </row>
    <row r="6" spans="1:9" ht="17.25" customHeight="1"/>
    <row r="7" spans="1:9" s="98" customFormat="1" ht="72" customHeight="1">
      <c r="A7" s="148" t="s">
        <v>259</v>
      </c>
      <c r="B7" s="148"/>
      <c r="C7" s="148"/>
      <c r="D7" s="148"/>
      <c r="E7" s="148"/>
      <c r="F7" s="148"/>
      <c r="G7" s="148"/>
      <c r="H7" s="148"/>
      <c r="I7" s="148"/>
    </row>
    <row r="8" spans="1:9" ht="36" customHeight="1">
      <c r="A8" s="67">
        <v>1</v>
      </c>
      <c r="B8" s="147" t="s">
        <v>247</v>
      </c>
      <c r="C8" s="147"/>
      <c r="D8" s="147"/>
      <c r="E8" s="147"/>
      <c r="F8" s="147"/>
      <c r="G8" s="147"/>
      <c r="H8" s="147"/>
      <c r="I8" s="147"/>
    </row>
    <row r="9" spans="1:9" ht="33.75" customHeight="1">
      <c r="A9" s="67">
        <v>2</v>
      </c>
      <c r="B9" s="147" t="s">
        <v>248</v>
      </c>
      <c r="C9" s="147"/>
      <c r="D9" s="147"/>
      <c r="E9" s="147"/>
      <c r="F9" s="147"/>
      <c r="G9" s="147"/>
      <c r="H9" s="147"/>
      <c r="I9" s="147"/>
    </row>
    <row r="10" spans="1:9" ht="35.25" customHeight="1">
      <c r="A10" s="67">
        <v>3</v>
      </c>
      <c r="B10" s="147" t="s">
        <v>249</v>
      </c>
      <c r="C10" s="147"/>
      <c r="D10" s="147"/>
      <c r="E10" s="147"/>
      <c r="F10" s="147"/>
      <c r="G10" s="147"/>
      <c r="H10" s="147"/>
      <c r="I10" s="147"/>
    </row>
    <row r="11" spans="1:9" ht="33" customHeight="1">
      <c r="A11" s="67">
        <v>4</v>
      </c>
      <c r="B11" s="147" t="s">
        <v>250</v>
      </c>
      <c r="C11" s="147"/>
      <c r="D11" s="147"/>
      <c r="E11" s="147"/>
      <c r="F11" s="147"/>
      <c r="G11" s="147"/>
      <c r="H11" s="147"/>
      <c r="I11" s="147"/>
    </row>
    <row r="12" spans="1:9" ht="37.5" customHeight="1">
      <c r="A12" s="67">
        <v>5</v>
      </c>
      <c r="B12" s="147" t="s">
        <v>251</v>
      </c>
      <c r="C12" s="147"/>
      <c r="D12" s="147"/>
      <c r="E12" s="147"/>
      <c r="F12" s="147"/>
      <c r="G12" s="147"/>
      <c r="H12" s="147"/>
      <c r="I12" s="147"/>
    </row>
    <row r="13" spans="1:9" ht="33.75" customHeight="1">
      <c r="A13" s="67">
        <v>6</v>
      </c>
      <c r="B13" s="147" t="s">
        <v>252</v>
      </c>
      <c r="C13" s="147"/>
      <c r="D13" s="147"/>
      <c r="E13" s="147"/>
      <c r="F13" s="147"/>
      <c r="G13" s="147"/>
      <c r="H13" s="147"/>
      <c r="I13" s="147"/>
    </row>
    <row r="14" spans="1:9" ht="33" customHeight="1">
      <c r="A14" s="67">
        <v>7</v>
      </c>
      <c r="B14" s="147" t="s">
        <v>253</v>
      </c>
      <c r="C14" s="147"/>
      <c r="D14" s="147"/>
      <c r="E14" s="147"/>
      <c r="F14" s="147"/>
      <c r="G14" s="147"/>
      <c r="H14" s="147"/>
      <c r="I14" s="147"/>
    </row>
    <row r="15" spans="1:9" ht="33" customHeight="1">
      <c r="A15" s="67">
        <v>8</v>
      </c>
      <c r="B15" s="147" t="s">
        <v>254</v>
      </c>
      <c r="C15" s="147"/>
      <c r="D15" s="147"/>
      <c r="E15" s="147"/>
      <c r="F15" s="147"/>
      <c r="G15" s="147"/>
      <c r="H15" s="147"/>
      <c r="I15" s="147"/>
    </row>
    <row r="16" spans="1:9" ht="54" customHeight="1">
      <c r="A16" s="67">
        <v>9</v>
      </c>
      <c r="B16" s="147" t="s">
        <v>255</v>
      </c>
      <c r="C16" s="147"/>
      <c r="D16" s="147"/>
      <c r="E16" s="147"/>
      <c r="F16" s="147"/>
      <c r="G16" s="147"/>
      <c r="H16" s="147"/>
      <c r="I16" s="147"/>
    </row>
    <row r="17" spans="1:9" ht="44.25" customHeight="1">
      <c r="A17" s="146" t="s">
        <v>256</v>
      </c>
      <c r="B17" s="146"/>
      <c r="C17" s="146"/>
      <c r="D17" s="146"/>
      <c r="E17" s="146"/>
      <c r="F17" s="146"/>
      <c r="G17" s="146"/>
      <c r="H17" s="146"/>
      <c r="I17" s="146"/>
    </row>
    <row r="18" spans="1:9" ht="39" customHeight="1">
      <c r="A18" s="146" t="s">
        <v>257</v>
      </c>
      <c r="B18" s="146"/>
      <c r="C18" s="146"/>
      <c r="D18" s="146"/>
      <c r="E18" s="146"/>
      <c r="F18" s="146"/>
      <c r="G18" s="146"/>
      <c r="H18" s="146"/>
      <c r="I18" s="146"/>
    </row>
    <row r="21" spans="1:9">
      <c r="E21" s="2"/>
      <c r="H21" s="2"/>
    </row>
    <row r="22" spans="1:9">
      <c r="E22" s="2"/>
      <c r="H22" s="2"/>
    </row>
    <row r="23" spans="1:9">
      <c r="E23" s="2"/>
      <c r="H23" s="2"/>
    </row>
    <row r="29" spans="1:9" ht="13.5" customHeight="1"/>
  </sheetData>
  <mergeCells count="15">
    <mergeCell ref="B8:I8"/>
    <mergeCell ref="B12:I12"/>
    <mergeCell ref="B9:I9"/>
    <mergeCell ref="B10:I10"/>
    <mergeCell ref="B13:I13"/>
    <mergeCell ref="B15:I15"/>
    <mergeCell ref="B11:I11"/>
    <mergeCell ref="A1:I1"/>
    <mergeCell ref="A3:I3"/>
    <mergeCell ref="A4:I4"/>
    <mergeCell ref="A7:I7"/>
    <mergeCell ref="A18:I18"/>
    <mergeCell ref="A17:I17"/>
    <mergeCell ref="B14:I14"/>
    <mergeCell ref="B16:I16"/>
  </mergeCells>
  <pageMargins left="0.83" right="0.75" top="0.43" bottom="0.31" header="0.26" footer="0.16"/>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S115"/>
  <sheetViews>
    <sheetView defaultGridColor="0" view="pageBreakPreview" colorId="22" zoomScale="115" zoomScaleSheetLayoutView="85" workbookViewId="0">
      <selection activeCell="L4" sqref="L4:L5"/>
    </sheetView>
  </sheetViews>
  <sheetFormatPr defaultRowHeight="12.75"/>
  <cols>
    <col min="1" max="1" width="5" style="3" customWidth="1"/>
    <col min="2" max="2" width="27" style="3" customWidth="1"/>
    <col min="3" max="4" width="2.83203125" style="3" customWidth="1"/>
    <col min="5" max="5" width="4.83203125" style="23" customWidth="1"/>
    <col min="6" max="6" width="9.5" style="24" customWidth="1"/>
    <col min="7" max="7" width="8.6640625" style="3" customWidth="1"/>
    <col min="8" max="8" width="8.6640625" style="24" customWidth="1"/>
    <col min="9" max="9" width="6.83203125" style="25" customWidth="1"/>
    <col min="10" max="10" width="5.6640625" style="3" customWidth="1"/>
    <col min="11" max="11" width="12.33203125" style="3" customWidth="1"/>
    <col min="12" max="12" width="9" style="3" customWidth="1"/>
    <col min="13" max="13" width="16.33203125" style="25" customWidth="1"/>
    <col min="14" max="14" width="15.1640625" style="3" bestFit="1" customWidth="1"/>
    <col min="15" max="15" width="15.5" style="3" customWidth="1"/>
    <col min="16" max="16" width="13.33203125" style="3" customWidth="1"/>
    <col min="17" max="16384" width="9.33203125" style="3"/>
  </cols>
  <sheetData>
    <row r="1" spans="1:19" ht="21" customHeight="1">
      <c r="A1" s="165" t="s">
        <v>130</v>
      </c>
      <c r="B1" s="166"/>
      <c r="C1" s="166"/>
      <c r="D1" s="166"/>
      <c r="E1" s="166"/>
      <c r="F1" s="166"/>
      <c r="G1" s="166"/>
      <c r="H1" s="166"/>
      <c r="I1" s="166"/>
      <c r="J1" s="166"/>
      <c r="K1" s="166"/>
      <c r="L1" s="166"/>
      <c r="M1" s="166"/>
      <c r="N1" s="3" t="s">
        <v>93</v>
      </c>
    </row>
    <row r="2" spans="1:19" s="4" customFormat="1" ht="51" customHeight="1">
      <c r="A2" s="167" t="s">
        <v>94</v>
      </c>
      <c r="B2" s="167"/>
      <c r="C2" s="168" t="str">
        <f>'lead 2025-26'!C3:K3</f>
        <v>Construction of Slab culvert at 4/2 to 4/4 on the road from NH167B to Kambaladinne road via Bodawada, Akkampeta and Renimadugu in Pamuru Mandal.</v>
      </c>
      <c r="D2" s="168"/>
      <c r="E2" s="168"/>
      <c r="F2" s="168"/>
      <c r="G2" s="168"/>
      <c r="H2" s="168"/>
      <c r="I2" s="168"/>
      <c r="J2" s="168"/>
      <c r="K2" s="168"/>
      <c r="L2" s="168"/>
      <c r="M2" s="168"/>
    </row>
    <row r="3" spans="1:19" s="4" customFormat="1" ht="15" customHeight="1">
      <c r="A3" s="169"/>
      <c r="B3" s="169"/>
      <c r="C3" s="170"/>
      <c r="D3" s="170"/>
      <c r="E3" s="170"/>
      <c r="F3" s="170"/>
      <c r="G3" s="170"/>
      <c r="H3" s="170"/>
      <c r="I3" s="171" t="s">
        <v>95</v>
      </c>
      <c r="J3" s="171"/>
      <c r="K3" s="171"/>
      <c r="L3" s="5" t="str">
        <f>'lead 2025-26'!K4</f>
        <v>70.00 Lakhs</v>
      </c>
    </row>
    <row r="4" spans="1:19" s="4" customFormat="1" ht="15" customHeight="1">
      <c r="A4" s="154" t="s">
        <v>96</v>
      </c>
      <c r="B4" s="154" t="s">
        <v>97</v>
      </c>
      <c r="C4" s="154" t="s">
        <v>98</v>
      </c>
      <c r="D4" s="154"/>
      <c r="E4" s="154"/>
      <c r="F4" s="154" t="s">
        <v>99</v>
      </c>
      <c r="G4" s="154"/>
      <c r="H4" s="154"/>
      <c r="I4" s="158" t="s">
        <v>100</v>
      </c>
      <c r="J4" s="159"/>
      <c r="K4" s="162" t="s">
        <v>59</v>
      </c>
      <c r="L4" s="162" t="s">
        <v>101</v>
      </c>
      <c r="M4" s="172" t="s">
        <v>102</v>
      </c>
    </row>
    <row r="5" spans="1:19" s="4" customFormat="1" ht="15">
      <c r="A5" s="154"/>
      <c r="B5" s="154"/>
      <c r="C5" s="154"/>
      <c r="D5" s="154"/>
      <c r="E5" s="154"/>
      <c r="F5" s="6" t="s">
        <v>103</v>
      </c>
      <c r="G5" s="7" t="s">
        <v>104</v>
      </c>
      <c r="H5" s="6" t="s">
        <v>105</v>
      </c>
      <c r="I5" s="160"/>
      <c r="J5" s="161"/>
      <c r="K5" s="162"/>
      <c r="L5" s="162"/>
      <c r="M5" s="172"/>
      <c r="N5" s="8"/>
    </row>
    <row r="6" spans="1:19" s="86" customFormat="1" ht="15">
      <c r="A6" s="40">
        <v>1</v>
      </c>
      <c r="B6" s="40">
        <v>2</v>
      </c>
      <c r="C6" s="155">
        <v>3</v>
      </c>
      <c r="D6" s="155"/>
      <c r="E6" s="155"/>
      <c r="F6" s="40">
        <v>4</v>
      </c>
      <c r="G6" s="40">
        <v>5</v>
      </c>
      <c r="H6" s="40">
        <v>6</v>
      </c>
      <c r="I6" s="156">
        <v>7</v>
      </c>
      <c r="J6" s="157"/>
      <c r="K6" s="85">
        <v>8</v>
      </c>
      <c r="L6" s="85">
        <v>9</v>
      </c>
      <c r="M6" s="85">
        <v>10</v>
      </c>
    </row>
    <row r="7" spans="1:19" s="4" customFormat="1" ht="34.5" customHeight="1">
      <c r="A7" s="6">
        <v>1</v>
      </c>
      <c r="B7" s="151" t="s">
        <v>240</v>
      </c>
      <c r="C7" s="163"/>
      <c r="D7" s="163"/>
      <c r="E7" s="163"/>
      <c r="F7" s="163"/>
      <c r="G7" s="163"/>
      <c r="H7" s="164"/>
      <c r="I7" s="11">
        <v>1</v>
      </c>
      <c r="J7" s="12" t="s">
        <v>98</v>
      </c>
      <c r="K7" s="13">
        <f>'slab culvert'!M65</f>
        <v>5567083</v>
      </c>
      <c r="L7" s="7" t="s">
        <v>106</v>
      </c>
      <c r="M7" s="14">
        <f t="shared" ref="M7" si="0">ROUND(I7*K7,0)</f>
        <v>5567083</v>
      </c>
      <c r="O7" s="15"/>
      <c r="P7" s="16"/>
      <c r="Q7" s="16"/>
      <c r="R7" s="16"/>
      <c r="S7" s="16"/>
    </row>
    <row r="8" spans="1:19" s="4" customFormat="1" ht="25.5" customHeight="1">
      <c r="A8" s="6">
        <v>2</v>
      </c>
      <c r="B8" s="151" t="s">
        <v>127</v>
      </c>
      <c r="C8" s="152"/>
      <c r="D8" s="152"/>
      <c r="E8" s="152"/>
      <c r="F8" s="152"/>
      <c r="G8" s="152"/>
      <c r="H8" s="152"/>
      <c r="I8" s="11">
        <v>1</v>
      </c>
      <c r="J8" s="12" t="s">
        <v>98</v>
      </c>
      <c r="K8" s="13">
        <f>'road furntiture'!M11</f>
        <v>11132</v>
      </c>
      <c r="L8" s="7" t="s">
        <v>106</v>
      </c>
      <c r="M8" s="14">
        <f>ROUND(I8*K8,0)</f>
        <v>11132</v>
      </c>
      <c r="O8" s="15"/>
      <c r="P8" s="16"/>
      <c r="Q8" s="16"/>
      <c r="R8" s="16"/>
      <c r="S8" s="16"/>
    </row>
    <row r="9" spans="1:19" s="4" customFormat="1" ht="21" customHeight="1">
      <c r="A9" s="6"/>
      <c r="B9" s="9"/>
      <c r="C9" s="10"/>
      <c r="D9" s="10"/>
      <c r="E9" s="10"/>
      <c r="F9" s="10"/>
      <c r="G9" s="10"/>
      <c r="H9" s="10"/>
      <c r="I9" s="11"/>
      <c r="J9" s="12"/>
      <c r="K9" s="13"/>
      <c r="L9" s="7"/>
      <c r="M9" s="17">
        <f>SUM(M7:M8)</f>
        <v>5578215</v>
      </c>
      <c r="O9" s="15"/>
      <c r="P9" s="16"/>
      <c r="Q9" s="16"/>
      <c r="R9" s="16"/>
      <c r="S9" s="16"/>
    </row>
    <row r="10" spans="1:19" s="4" customFormat="1" ht="23.25" customHeight="1">
      <c r="A10" s="6">
        <v>3</v>
      </c>
      <c r="B10" s="151" t="s">
        <v>119</v>
      </c>
      <c r="C10" s="152"/>
      <c r="D10" s="152"/>
      <c r="E10" s="152"/>
      <c r="F10" s="152"/>
      <c r="G10" s="152"/>
      <c r="H10" s="152"/>
      <c r="I10" s="11">
        <v>1</v>
      </c>
      <c r="J10" s="12" t="s">
        <v>98</v>
      </c>
      <c r="K10" s="13">
        <f>SEINEORAGE!H22</f>
        <v>232973</v>
      </c>
      <c r="L10" s="7" t="s">
        <v>106</v>
      </c>
      <c r="M10" s="14">
        <f>ROUND(I10*K10,0)</f>
        <v>232973</v>
      </c>
      <c r="N10" s="8"/>
      <c r="O10" s="15"/>
      <c r="P10" s="16"/>
      <c r="Q10" s="16"/>
      <c r="R10" s="16"/>
      <c r="S10" s="16"/>
    </row>
    <row r="11" spans="1:19" s="4" customFormat="1" ht="23.25" customHeight="1">
      <c r="A11" s="6"/>
      <c r="B11" s="9"/>
      <c r="C11" s="10"/>
      <c r="D11" s="10"/>
      <c r="E11" s="10"/>
      <c r="F11" s="10"/>
      <c r="G11" s="10"/>
      <c r="H11" s="10"/>
      <c r="I11" s="11"/>
      <c r="J11" s="12"/>
      <c r="K11" s="13"/>
      <c r="L11" s="7"/>
      <c r="M11" s="17">
        <f>SUM(M9:M10)</f>
        <v>5811188</v>
      </c>
      <c r="N11" s="8"/>
      <c r="O11" s="15"/>
      <c r="P11" s="16"/>
      <c r="Q11" s="16"/>
      <c r="R11" s="16"/>
      <c r="S11" s="16"/>
    </row>
    <row r="12" spans="1:19" s="4" customFormat="1" ht="23.25" customHeight="1">
      <c r="A12" s="6">
        <v>4</v>
      </c>
      <c r="B12" s="151" t="s">
        <v>241</v>
      </c>
      <c r="C12" s="152"/>
      <c r="D12" s="152"/>
      <c r="E12" s="152"/>
      <c r="F12" s="152"/>
      <c r="G12" s="152"/>
      <c r="H12" s="152"/>
      <c r="I12" s="11"/>
      <c r="J12" s="12"/>
      <c r="K12" s="13"/>
      <c r="L12" s="7"/>
      <c r="M12" s="14">
        <f>ROUND(M11*18%,0)</f>
        <v>1046014</v>
      </c>
      <c r="N12" s="14"/>
      <c r="O12" s="15"/>
      <c r="P12" s="16"/>
      <c r="Q12" s="16"/>
      <c r="R12" s="16"/>
      <c r="S12" s="16"/>
    </row>
    <row r="13" spans="1:19" s="4" customFormat="1" ht="23.25" customHeight="1">
      <c r="A13" s="6">
        <v>5</v>
      </c>
      <c r="B13" s="151" t="s">
        <v>107</v>
      </c>
      <c r="C13" s="152"/>
      <c r="D13" s="152"/>
      <c r="E13" s="152"/>
      <c r="F13" s="152"/>
      <c r="G13" s="152"/>
      <c r="H13" s="152"/>
      <c r="I13" s="11"/>
      <c r="J13" s="12"/>
      <c r="K13" s="13"/>
      <c r="L13" s="7"/>
      <c r="M13" s="14">
        <f>ROUND(M11*0.5%,0)</f>
        <v>29056</v>
      </c>
      <c r="N13" s="14"/>
      <c r="O13" s="15"/>
      <c r="P13" s="16"/>
      <c r="Q13" s="16"/>
      <c r="R13" s="16"/>
      <c r="S13" s="16"/>
    </row>
    <row r="14" spans="1:19" s="4" customFormat="1" ht="23.25" customHeight="1">
      <c r="A14" s="6">
        <v>6</v>
      </c>
      <c r="B14" s="151" t="s">
        <v>176</v>
      </c>
      <c r="C14" s="152"/>
      <c r="D14" s="152"/>
      <c r="E14" s="152"/>
      <c r="F14" s="152"/>
      <c r="G14" s="152"/>
      <c r="H14" s="152"/>
      <c r="I14" s="11"/>
      <c r="J14" s="12"/>
      <c r="K14" s="13"/>
      <c r="L14" s="7"/>
      <c r="M14" s="14">
        <f>ROUND(M11*0.1%,0)</f>
        <v>5811</v>
      </c>
      <c r="N14" s="14"/>
      <c r="O14" s="15"/>
      <c r="P14" s="16"/>
      <c r="Q14" s="16"/>
      <c r="R14" s="16"/>
      <c r="S14" s="16"/>
    </row>
    <row r="15" spans="1:19" s="4" customFormat="1" ht="23.25" customHeight="1">
      <c r="A15" s="6">
        <v>7</v>
      </c>
      <c r="B15" s="151" t="s">
        <v>242</v>
      </c>
      <c r="C15" s="152"/>
      <c r="D15" s="152"/>
      <c r="E15" s="152"/>
      <c r="F15" s="152"/>
      <c r="G15" s="152"/>
      <c r="H15" s="152"/>
      <c r="I15" s="11"/>
      <c r="J15" s="12"/>
      <c r="K15" s="13"/>
      <c r="L15" s="7"/>
      <c r="M15" s="14">
        <f>N15</f>
        <v>107931</v>
      </c>
      <c r="N15" s="8">
        <f>N16-M11-M12-M13-M14</f>
        <v>107931</v>
      </c>
      <c r="O15" s="15"/>
      <c r="P15" s="16"/>
      <c r="Q15" s="16"/>
      <c r="R15" s="16"/>
      <c r="S15" s="16"/>
    </row>
    <row r="16" spans="1:19" s="4" customFormat="1" ht="15">
      <c r="A16" s="7"/>
      <c r="B16" s="154"/>
      <c r="C16" s="154"/>
      <c r="D16" s="154"/>
      <c r="E16" s="154"/>
      <c r="F16" s="154"/>
      <c r="G16" s="154"/>
      <c r="H16" s="154"/>
      <c r="I16" s="153" t="s">
        <v>108</v>
      </c>
      <c r="J16" s="153"/>
      <c r="K16" s="153"/>
      <c r="L16" s="18"/>
      <c r="M16" s="17">
        <f>SUM(M11:M15)</f>
        <v>7000000</v>
      </c>
      <c r="N16" s="4">
        <v>7000000</v>
      </c>
      <c r="P16" s="8"/>
    </row>
    <row r="17" spans="5:13" s="4" customFormat="1" ht="15">
      <c r="E17" s="19"/>
      <c r="F17" s="20"/>
      <c r="H17" s="20"/>
      <c r="I17" s="21"/>
      <c r="M17" s="21"/>
    </row>
    <row r="18" spans="5:13" s="4" customFormat="1" ht="15">
      <c r="E18" s="19"/>
      <c r="F18" s="20"/>
      <c r="H18" s="20"/>
      <c r="I18" s="21"/>
      <c r="M18" s="21"/>
    </row>
    <row r="19" spans="5:13" s="4" customFormat="1" ht="13.5" customHeight="1">
      <c r="E19" s="19"/>
      <c r="F19" s="20"/>
      <c r="H19" s="50" t="s">
        <v>91</v>
      </c>
      <c r="I19" s="22"/>
      <c r="L19" s="2"/>
      <c r="M19" s="21"/>
    </row>
    <row r="20" spans="5:13" s="4" customFormat="1" ht="13.5" customHeight="1">
      <c r="E20" s="19"/>
      <c r="F20" s="20"/>
      <c r="H20" s="50" t="s">
        <v>122</v>
      </c>
      <c r="I20" s="22"/>
      <c r="L20" s="2"/>
      <c r="M20" s="21"/>
    </row>
    <row r="21" spans="5:13" s="4" customFormat="1" ht="13.5" customHeight="1">
      <c r="E21" s="19"/>
      <c r="F21" s="20"/>
      <c r="H21" s="50" t="s">
        <v>92</v>
      </c>
      <c r="I21" s="22"/>
      <c r="L21" s="2"/>
      <c r="M21" s="21"/>
    </row>
    <row r="22" spans="5:13" s="4" customFormat="1" ht="15">
      <c r="E22" s="19"/>
      <c r="F22" s="20"/>
      <c r="H22" s="20"/>
      <c r="I22" s="21"/>
      <c r="M22" s="21"/>
    </row>
    <row r="23" spans="5:13" s="4" customFormat="1" ht="15">
      <c r="E23" s="19"/>
      <c r="F23" s="20"/>
      <c r="H23" s="20"/>
      <c r="I23" s="21"/>
      <c r="M23" s="21"/>
    </row>
    <row r="24" spans="5:13" s="4" customFormat="1" ht="15">
      <c r="E24" s="19"/>
      <c r="F24" s="20"/>
      <c r="H24" s="20"/>
      <c r="I24" s="21"/>
      <c r="M24" s="21"/>
    </row>
    <row r="25" spans="5:13" s="4" customFormat="1" ht="15">
      <c r="E25" s="19"/>
      <c r="F25" s="20"/>
      <c r="H25" s="20"/>
      <c r="I25" s="21"/>
      <c r="M25" s="21"/>
    </row>
    <row r="26" spans="5:13" s="4" customFormat="1" ht="15">
      <c r="E26" s="19"/>
      <c r="F26" s="20"/>
      <c r="H26" s="20"/>
      <c r="I26" s="21"/>
      <c r="M26" s="21"/>
    </row>
    <row r="27" spans="5:13" s="4" customFormat="1" ht="15">
      <c r="E27" s="19"/>
      <c r="F27" s="20"/>
      <c r="H27" s="20"/>
      <c r="I27" s="21"/>
      <c r="M27" s="21"/>
    </row>
    <row r="28" spans="5:13" s="4" customFormat="1" ht="15">
      <c r="E28" s="19"/>
      <c r="F28" s="20"/>
      <c r="H28" s="20"/>
      <c r="I28" s="21"/>
      <c r="M28" s="21"/>
    </row>
    <row r="29" spans="5:13" s="4" customFormat="1" ht="15">
      <c r="E29" s="19"/>
      <c r="F29" s="20"/>
      <c r="H29" s="20"/>
      <c r="I29" s="21"/>
      <c r="M29" s="21"/>
    </row>
    <row r="30" spans="5:13" s="4" customFormat="1" ht="15">
      <c r="E30" s="19"/>
      <c r="F30" s="20"/>
      <c r="H30" s="20"/>
      <c r="I30" s="21"/>
      <c r="M30" s="21"/>
    </row>
    <row r="31" spans="5:13" s="4" customFormat="1" ht="15">
      <c r="E31" s="19"/>
      <c r="F31" s="20"/>
      <c r="H31" s="20"/>
      <c r="I31" s="21"/>
      <c r="M31" s="21"/>
    </row>
    <row r="32" spans="5:13" s="4" customFormat="1" ht="15">
      <c r="E32" s="19"/>
      <c r="F32" s="20"/>
      <c r="H32" s="20"/>
      <c r="I32" s="21"/>
      <c r="M32" s="21"/>
    </row>
    <row r="33" spans="5:13" s="4" customFormat="1" ht="15">
      <c r="E33" s="19"/>
      <c r="F33" s="20"/>
      <c r="H33" s="20"/>
      <c r="I33" s="21"/>
      <c r="M33" s="21"/>
    </row>
    <row r="34" spans="5:13" s="4" customFormat="1" ht="15">
      <c r="E34" s="19"/>
      <c r="F34" s="20"/>
      <c r="H34" s="20"/>
      <c r="I34" s="21"/>
      <c r="M34" s="21"/>
    </row>
    <row r="35" spans="5:13" s="4" customFormat="1" ht="15">
      <c r="E35" s="19"/>
      <c r="F35" s="20"/>
      <c r="H35" s="20"/>
      <c r="I35" s="21"/>
      <c r="M35" s="21"/>
    </row>
    <row r="36" spans="5:13" s="4" customFormat="1" ht="15">
      <c r="E36" s="19"/>
      <c r="F36" s="20"/>
      <c r="H36" s="20"/>
      <c r="I36" s="21"/>
      <c r="M36" s="21"/>
    </row>
    <row r="37" spans="5:13" s="4" customFormat="1" ht="15">
      <c r="E37" s="19"/>
      <c r="F37" s="20"/>
      <c r="H37" s="20"/>
      <c r="I37" s="21"/>
      <c r="M37" s="21"/>
    </row>
    <row r="38" spans="5:13" s="4" customFormat="1" ht="15">
      <c r="E38" s="19"/>
      <c r="F38" s="20"/>
      <c r="H38" s="20"/>
      <c r="I38" s="21"/>
      <c r="M38" s="21"/>
    </row>
    <row r="39" spans="5:13" s="4" customFormat="1" ht="15">
      <c r="E39" s="19"/>
      <c r="F39" s="20"/>
      <c r="H39" s="20"/>
      <c r="I39" s="21"/>
      <c r="M39" s="21"/>
    </row>
    <row r="40" spans="5:13" s="4" customFormat="1" ht="15">
      <c r="E40" s="19"/>
      <c r="F40" s="20"/>
      <c r="H40" s="20"/>
      <c r="I40" s="21"/>
      <c r="M40" s="21"/>
    </row>
    <row r="41" spans="5:13" s="4" customFormat="1" ht="15">
      <c r="E41" s="19"/>
      <c r="F41" s="20"/>
      <c r="H41" s="20"/>
      <c r="I41" s="21"/>
      <c r="M41" s="21"/>
    </row>
    <row r="42" spans="5:13" s="4" customFormat="1" ht="15">
      <c r="E42" s="19"/>
      <c r="F42" s="20"/>
      <c r="H42" s="20"/>
      <c r="I42" s="21"/>
      <c r="M42" s="21"/>
    </row>
    <row r="43" spans="5:13" s="4" customFormat="1" ht="15">
      <c r="E43" s="19"/>
      <c r="F43" s="20"/>
      <c r="H43" s="20"/>
      <c r="I43" s="21"/>
      <c r="M43" s="21"/>
    </row>
    <row r="44" spans="5:13" s="4" customFormat="1" ht="15">
      <c r="E44" s="19"/>
      <c r="F44" s="20"/>
      <c r="H44" s="20"/>
      <c r="I44" s="21"/>
      <c r="M44" s="21"/>
    </row>
    <row r="45" spans="5:13" s="4" customFormat="1" ht="15">
      <c r="E45" s="19"/>
      <c r="F45" s="20"/>
      <c r="H45" s="20"/>
      <c r="I45" s="21"/>
      <c r="M45" s="21"/>
    </row>
    <row r="46" spans="5:13" s="4" customFormat="1" ht="15">
      <c r="E46" s="19"/>
      <c r="F46" s="20"/>
      <c r="H46" s="20"/>
      <c r="I46" s="21"/>
      <c r="M46" s="21"/>
    </row>
    <row r="47" spans="5:13" s="4" customFormat="1" ht="15">
      <c r="E47" s="19"/>
      <c r="F47" s="20"/>
      <c r="H47" s="20"/>
      <c r="I47" s="21"/>
      <c r="M47" s="21"/>
    </row>
    <row r="48" spans="5:13" s="4" customFormat="1" ht="15">
      <c r="E48" s="19"/>
      <c r="F48" s="20"/>
      <c r="H48" s="20"/>
      <c r="I48" s="21"/>
      <c r="M48" s="21"/>
    </row>
    <row r="49" spans="5:13" s="4" customFormat="1" ht="15">
      <c r="E49" s="19"/>
      <c r="F49" s="20"/>
      <c r="H49" s="20"/>
      <c r="I49" s="21"/>
      <c r="M49" s="21"/>
    </row>
    <row r="50" spans="5:13" s="4" customFormat="1" ht="15">
      <c r="E50" s="19"/>
      <c r="F50" s="20"/>
      <c r="H50" s="20"/>
      <c r="I50" s="21"/>
      <c r="M50" s="21"/>
    </row>
    <row r="51" spans="5:13" s="4" customFormat="1" ht="15">
      <c r="E51" s="19"/>
      <c r="F51" s="20"/>
      <c r="H51" s="20"/>
      <c r="I51" s="21"/>
      <c r="M51" s="21"/>
    </row>
    <row r="52" spans="5:13" s="4" customFormat="1" ht="15">
      <c r="E52" s="19"/>
      <c r="F52" s="20"/>
      <c r="H52" s="20"/>
      <c r="I52" s="21"/>
      <c r="M52" s="21"/>
    </row>
    <row r="53" spans="5:13" s="4" customFormat="1" ht="15">
      <c r="E53" s="19"/>
      <c r="F53" s="20"/>
      <c r="H53" s="20"/>
      <c r="I53" s="21"/>
      <c r="M53" s="21"/>
    </row>
    <row r="54" spans="5:13" s="4" customFormat="1" ht="15">
      <c r="E54" s="19"/>
      <c r="F54" s="20"/>
      <c r="H54" s="20"/>
      <c r="I54" s="21"/>
      <c r="M54" s="21"/>
    </row>
    <row r="55" spans="5:13" s="4" customFormat="1" ht="15">
      <c r="E55" s="19"/>
      <c r="F55" s="20"/>
      <c r="H55" s="20"/>
      <c r="I55" s="21"/>
      <c r="M55" s="21"/>
    </row>
    <row r="56" spans="5:13" s="4" customFormat="1" ht="15">
      <c r="E56" s="19"/>
      <c r="F56" s="20"/>
      <c r="H56" s="20"/>
      <c r="I56" s="21"/>
      <c r="M56" s="21"/>
    </row>
    <row r="57" spans="5:13" s="4" customFormat="1" ht="15">
      <c r="E57" s="19"/>
      <c r="F57" s="20"/>
      <c r="H57" s="20"/>
      <c r="I57" s="21"/>
      <c r="M57" s="21"/>
    </row>
    <row r="58" spans="5:13" s="4" customFormat="1" ht="15">
      <c r="E58" s="19"/>
      <c r="F58" s="20"/>
      <c r="H58" s="20"/>
      <c r="I58" s="21"/>
      <c r="M58" s="21"/>
    </row>
    <row r="59" spans="5:13" s="4" customFormat="1" ht="15">
      <c r="E59" s="19"/>
      <c r="F59" s="20"/>
      <c r="H59" s="20"/>
      <c r="I59" s="21"/>
      <c r="M59" s="21"/>
    </row>
    <row r="60" spans="5:13" s="4" customFormat="1" ht="15">
      <c r="E60" s="19"/>
      <c r="F60" s="20"/>
      <c r="H60" s="20"/>
      <c r="I60" s="21"/>
      <c r="M60" s="21"/>
    </row>
    <row r="61" spans="5:13" s="4" customFormat="1" ht="15">
      <c r="E61" s="19"/>
      <c r="F61" s="20"/>
      <c r="H61" s="20"/>
      <c r="I61" s="21"/>
      <c r="M61" s="21"/>
    </row>
    <row r="62" spans="5:13" s="4" customFormat="1" ht="15">
      <c r="E62" s="19"/>
      <c r="F62" s="20"/>
      <c r="H62" s="20"/>
      <c r="I62" s="21"/>
      <c r="M62" s="21"/>
    </row>
    <row r="63" spans="5:13" s="4" customFormat="1" ht="15">
      <c r="E63" s="19"/>
      <c r="F63" s="20"/>
      <c r="H63" s="20"/>
      <c r="I63" s="21"/>
      <c r="M63" s="21"/>
    </row>
    <row r="64" spans="5:13" s="4" customFormat="1" ht="15">
      <c r="E64" s="19"/>
      <c r="F64" s="20"/>
      <c r="H64" s="20"/>
      <c r="I64" s="21"/>
      <c r="M64" s="21"/>
    </row>
    <row r="65" spans="5:13" s="4" customFormat="1" ht="15">
      <c r="E65" s="19"/>
      <c r="F65" s="20"/>
      <c r="H65" s="20"/>
      <c r="I65" s="21"/>
      <c r="M65" s="21"/>
    </row>
    <row r="66" spans="5:13" s="4" customFormat="1" ht="15">
      <c r="E66" s="19"/>
      <c r="F66" s="20"/>
      <c r="H66" s="20"/>
      <c r="I66" s="21"/>
      <c r="M66" s="21"/>
    </row>
    <row r="67" spans="5:13" s="4" customFormat="1" ht="15">
      <c r="E67" s="19"/>
      <c r="F67" s="20"/>
      <c r="H67" s="20"/>
      <c r="I67" s="21"/>
      <c r="M67" s="21"/>
    </row>
    <row r="68" spans="5:13" s="4" customFormat="1" ht="15">
      <c r="E68" s="19"/>
      <c r="F68" s="20"/>
      <c r="H68" s="20"/>
      <c r="I68" s="21"/>
      <c r="M68" s="21"/>
    </row>
    <row r="69" spans="5:13" s="4" customFormat="1" ht="15">
      <c r="E69" s="19"/>
      <c r="F69" s="20"/>
      <c r="H69" s="20"/>
      <c r="I69" s="21"/>
      <c r="M69" s="21"/>
    </row>
    <row r="70" spans="5:13" s="4" customFormat="1" ht="15">
      <c r="E70" s="19"/>
      <c r="F70" s="20"/>
      <c r="H70" s="20"/>
      <c r="I70" s="21"/>
      <c r="M70" s="21"/>
    </row>
    <row r="71" spans="5:13" s="4" customFormat="1" ht="15">
      <c r="E71" s="19"/>
      <c r="F71" s="20"/>
      <c r="H71" s="20"/>
      <c r="I71" s="21"/>
      <c r="M71" s="21"/>
    </row>
    <row r="72" spans="5:13" s="4" customFormat="1" ht="15">
      <c r="E72" s="19"/>
      <c r="F72" s="20"/>
      <c r="H72" s="20"/>
      <c r="I72" s="21"/>
      <c r="M72" s="21"/>
    </row>
    <row r="73" spans="5:13" s="4" customFormat="1" ht="15">
      <c r="E73" s="19"/>
      <c r="F73" s="20"/>
      <c r="H73" s="20"/>
      <c r="I73" s="21"/>
      <c r="M73" s="21"/>
    </row>
    <row r="74" spans="5:13" s="4" customFormat="1" ht="15">
      <c r="E74" s="19"/>
      <c r="F74" s="20"/>
      <c r="H74" s="20"/>
      <c r="I74" s="21"/>
      <c r="M74" s="21"/>
    </row>
    <row r="75" spans="5:13" s="4" customFormat="1" ht="15">
      <c r="E75" s="19"/>
      <c r="F75" s="20"/>
      <c r="H75" s="20"/>
      <c r="I75" s="21"/>
      <c r="M75" s="21"/>
    </row>
    <row r="76" spans="5:13" s="4" customFormat="1" ht="15">
      <c r="E76" s="19"/>
      <c r="F76" s="20"/>
      <c r="H76" s="20"/>
      <c r="I76" s="21"/>
      <c r="M76" s="21"/>
    </row>
    <row r="77" spans="5:13" s="4" customFormat="1" ht="15">
      <c r="E77" s="19"/>
      <c r="F77" s="20"/>
      <c r="H77" s="20"/>
      <c r="I77" s="21"/>
      <c r="M77" s="21"/>
    </row>
    <row r="78" spans="5:13" s="4" customFormat="1" ht="15">
      <c r="E78" s="19"/>
      <c r="F78" s="20"/>
      <c r="H78" s="20"/>
      <c r="I78" s="21"/>
      <c r="M78" s="21"/>
    </row>
    <row r="79" spans="5:13" s="4" customFormat="1" ht="15">
      <c r="E79" s="19"/>
      <c r="F79" s="20"/>
      <c r="H79" s="20"/>
      <c r="I79" s="21"/>
      <c r="M79" s="21"/>
    </row>
    <row r="80" spans="5:13" s="4" customFormat="1" ht="15">
      <c r="E80" s="19"/>
      <c r="F80" s="20"/>
      <c r="H80" s="20"/>
      <c r="I80" s="21"/>
      <c r="M80" s="21"/>
    </row>
    <row r="81" spans="5:13" s="4" customFormat="1" ht="15">
      <c r="E81" s="19"/>
      <c r="F81" s="20"/>
      <c r="H81" s="20"/>
      <c r="I81" s="21"/>
      <c r="M81" s="21"/>
    </row>
    <row r="82" spans="5:13" s="4" customFormat="1" ht="15">
      <c r="E82" s="19"/>
      <c r="F82" s="20"/>
      <c r="H82" s="20"/>
      <c r="I82" s="21"/>
      <c r="M82" s="21"/>
    </row>
    <row r="83" spans="5:13" s="4" customFormat="1" ht="15">
      <c r="E83" s="19"/>
      <c r="F83" s="20"/>
      <c r="H83" s="20"/>
      <c r="I83" s="21"/>
      <c r="M83" s="21"/>
    </row>
    <row r="84" spans="5:13" s="4" customFormat="1" ht="15">
      <c r="E84" s="19"/>
      <c r="F84" s="20"/>
      <c r="H84" s="20"/>
      <c r="I84" s="21"/>
      <c r="M84" s="21"/>
    </row>
    <row r="85" spans="5:13" s="4" customFormat="1" ht="15">
      <c r="E85" s="19"/>
      <c r="F85" s="20"/>
      <c r="H85" s="20"/>
      <c r="I85" s="21"/>
      <c r="M85" s="21"/>
    </row>
    <row r="86" spans="5:13" s="4" customFormat="1" ht="15">
      <c r="E86" s="19"/>
      <c r="F86" s="20"/>
      <c r="H86" s="20"/>
      <c r="I86" s="21"/>
      <c r="M86" s="21"/>
    </row>
    <row r="87" spans="5:13" s="4" customFormat="1" ht="15">
      <c r="E87" s="19"/>
      <c r="F87" s="20"/>
      <c r="H87" s="20"/>
      <c r="I87" s="21"/>
      <c r="M87" s="21"/>
    </row>
    <row r="88" spans="5:13" s="4" customFormat="1" ht="15">
      <c r="E88" s="19"/>
      <c r="F88" s="20"/>
      <c r="H88" s="20"/>
      <c r="I88" s="21"/>
      <c r="M88" s="21"/>
    </row>
    <row r="89" spans="5:13" s="4" customFormat="1" ht="15">
      <c r="E89" s="19"/>
      <c r="F89" s="20"/>
      <c r="H89" s="20"/>
      <c r="I89" s="21"/>
      <c r="M89" s="21"/>
    </row>
    <row r="90" spans="5:13" s="4" customFormat="1" ht="15">
      <c r="E90" s="19"/>
      <c r="F90" s="20"/>
      <c r="H90" s="20"/>
      <c r="I90" s="21"/>
      <c r="M90" s="21"/>
    </row>
    <row r="91" spans="5:13" s="4" customFormat="1" ht="15">
      <c r="E91" s="19"/>
      <c r="F91" s="20"/>
      <c r="H91" s="20"/>
      <c r="I91" s="21"/>
      <c r="M91" s="21"/>
    </row>
    <row r="92" spans="5:13" s="4" customFormat="1" ht="15">
      <c r="E92" s="19"/>
      <c r="F92" s="20"/>
      <c r="H92" s="20"/>
      <c r="I92" s="21"/>
      <c r="M92" s="21"/>
    </row>
    <row r="93" spans="5:13" s="4" customFormat="1" ht="15">
      <c r="E93" s="19"/>
      <c r="F93" s="20"/>
      <c r="H93" s="20"/>
      <c r="I93" s="21"/>
      <c r="M93" s="21"/>
    </row>
    <row r="94" spans="5:13" s="4" customFormat="1" ht="15">
      <c r="E94" s="19"/>
      <c r="F94" s="20"/>
      <c r="H94" s="20"/>
      <c r="I94" s="21"/>
      <c r="M94" s="21"/>
    </row>
    <row r="95" spans="5:13" s="4" customFormat="1" ht="15">
      <c r="E95" s="19"/>
      <c r="F95" s="20"/>
      <c r="H95" s="20"/>
      <c r="I95" s="21"/>
      <c r="M95" s="21"/>
    </row>
    <row r="96" spans="5:13" s="4" customFormat="1" ht="15">
      <c r="E96" s="19"/>
      <c r="F96" s="20"/>
      <c r="H96" s="20"/>
      <c r="I96" s="21"/>
      <c r="M96" s="21"/>
    </row>
    <row r="97" spans="5:13" s="4" customFormat="1" ht="15">
      <c r="E97" s="19"/>
      <c r="F97" s="20"/>
      <c r="H97" s="20"/>
      <c r="I97" s="21"/>
      <c r="M97" s="21"/>
    </row>
    <row r="98" spans="5:13" s="4" customFormat="1" ht="15">
      <c r="E98" s="19"/>
      <c r="F98" s="20"/>
      <c r="H98" s="20"/>
      <c r="I98" s="21"/>
      <c r="M98" s="21"/>
    </row>
    <row r="99" spans="5:13" s="4" customFormat="1" ht="15">
      <c r="E99" s="19"/>
      <c r="F99" s="20"/>
      <c r="H99" s="20"/>
      <c r="I99" s="21"/>
      <c r="M99" s="21"/>
    </row>
    <row r="100" spans="5:13" s="4" customFormat="1" ht="15">
      <c r="E100" s="19"/>
      <c r="F100" s="20"/>
      <c r="H100" s="20"/>
      <c r="I100" s="21"/>
      <c r="M100" s="21"/>
    </row>
    <row r="101" spans="5:13" s="4" customFormat="1" ht="15">
      <c r="E101" s="19"/>
      <c r="F101" s="20"/>
      <c r="H101" s="20"/>
      <c r="I101" s="21"/>
      <c r="M101" s="21"/>
    </row>
    <row r="102" spans="5:13" s="4" customFormat="1" ht="15">
      <c r="E102" s="19"/>
      <c r="F102" s="20"/>
      <c r="H102" s="20"/>
      <c r="I102" s="21"/>
      <c r="M102" s="21"/>
    </row>
    <row r="103" spans="5:13" s="4" customFormat="1" ht="15">
      <c r="E103" s="19"/>
      <c r="F103" s="20"/>
      <c r="H103" s="20"/>
      <c r="I103" s="21"/>
      <c r="M103" s="21"/>
    </row>
    <row r="104" spans="5:13" s="4" customFormat="1" ht="15">
      <c r="E104" s="19"/>
      <c r="F104" s="20"/>
      <c r="H104" s="20"/>
      <c r="I104" s="21"/>
      <c r="M104" s="21"/>
    </row>
    <row r="105" spans="5:13" s="4" customFormat="1" ht="15">
      <c r="E105" s="19"/>
      <c r="F105" s="20"/>
      <c r="H105" s="20"/>
      <c r="I105" s="21"/>
      <c r="M105" s="21"/>
    </row>
    <row r="106" spans="5:13" s="4" customFormat="1" ht="15">
      <c r="E106" s="19"/>
      <c r="F106" s="20"/>
      <c r="H106" s="20"/>
      <c r="I106" s="21"/>
      <c r="M106" s="21"/>
    </row>
    <row r="107" spans="5:13" s="4" customFormat="1" ht="15">
      <c r="E107" s="19"/>
      <c r="F107" s="20"/>
      <c r="H107" s="20"/>
      <c r="I107" s="21"/>
      <c r="M107" s="21"/>
    </row>
    <row r="108" spans="5:13" s="4" customFormat="1" ht="15">
      <c r="E108" s="19"/>
      <c r="F108" s="20"/>
      <c r="H108" s="20"/>
      <c r="I108" s="21"/>
      <c r="M108" s="21"/>
    </row>
    <row r="109" spans="5:13" s="4" customFormat="1" ht="15">
      <c r="E109" s="19"/>
      <c r="F109" s="20"/>
      <c r="H109" s="20"/>
      <c r="I109" s="21"/>
      <c r="M109" s="21"/>
    </row>
    <row r="110" spans="5:13" s="4" customFormat="1" ht="15">
      <c r="E110" s="19"/>
      <c r="F110" s="20"/>
      <c r="H110" s="20"/>
      <c r="I110" s="21"/>
      <c r="M110" s="21"/>
    </row>
    <row r="111" spans="5:13" s="4" customFormat="1" ht="15">
      <c r="E111" s="19"/>
      <c r="F111" s="20"/>
      <c r="H111" s="20"/>
      <c r="I111" s="21"/>
      <c r="M111" s="21"/>
    </row>
    <row r="112" spans="5:13" s="4" customFormat="1" ht="15">
      <c r="E112" s="19"/>
      <c r="F112" s="20"/>
      <c r="H112" s="20"/>
      <c r="I112" s="21"/>
      <c r="M112" s="21"/>
    </row>
    <row r="113" spans="5:13" s="4" customFormat="1" ht="15">
      <c r="E113" s="19"/>
      <c r="F113" s="20"/>
      <c r="H113" s="20"/>
      <c r="I113" s="21"/>
      <c r="M113" s="21"/>
    </row>
    <row r="114" spans="5:13" s="4" customFormat="1" ht="15">
      <c r="E114" s="19"/>
      <c r="F114" s="20"/>
      <c r="H114" s="20"/>
      <c r="I114" s="21"/>
      <c r="M114" s="21"/>
    </row>
    <row r="115" spans="5:13" s="4" customFormat="1" ht="15">
      <c r="E115" s="19"/>
      <c r="F115" s="20"/>
      <c r="H115" s="20"/>
      <c r="I115" s="21"/>
      <c r="M115" s="21"/>
    </row>
  </sheetData>
  <mergeCells count="25">
    <mergeCell ref="M4:M5"/>
    <mergeCell ref="A4:A5"/>
    <mergeCell ref="B4:B5"/>
    <mergeCell ref="C4:E5"/>
    <mergeCell ref="F4:H4"/>
    <mergeCell ref="L4:L5"/>
    <mergeCell ref="A1:M1"/>
    <mergeCell ref="A2:B2"/>
    <mergeCell ref="C2:M2"/>
    <mergeCell ref="A3:B3"/>
    <mergeCell ref="C3:H3"/>
    <mergeCell ref="I3:K3"/>
    <mergeCell ref="C6:E6"/>
    <mergeCell ref="I6:J6"/>
    <mergeCell ref="I4:J5"/>
    <mergeCell ref="K4:K5"/>
    <mergeCell ref="B7:H7"/>
    <mergeCell ref="B8:H8"/>
    <mergeCell ref="I16:K16"/>
    <mergeCell ref="B10:H10"/>
    <mergeCell ref="B12:H12"/>
    <mergeCell ref="B13:H13"/>
    <mergeCell ref="B15:H15"/>
    <mergeCell ref="B16:H16"/>
    <mergeCell ref="B14:H14"/>
  </mergeCells>
  <printOptions horizontalCentered="1"/>
  <pageMargins left="0.42" right="0.1" top="0.17" bottom="0.25" header="0.52" footer="0.08"/>
  <pageSetup paperSize="9" scale="9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sheetPr>
  <dimension ref="A1:S165"/>
  <sheetViews>
    <sheetView defaultGridColor="0" view="pageBreakPreview" colorId="22" zoomScale="130" zoomScaleSheetLayoutView="130" workbookViewId="0">
      <selection activeCell="F66" sqref="F66"/>
    </sheetView>
  </sheetViews>
  <sheetFormatPr defaultRowHeight="12.75"/>
  <cols>
    <col min="1" max="1" width="5" style="249" customWidth="1"/>
    <col min="2" max="2" width="27.1640625" style="249" customWidth="1"/>
    <col min="3" max="3" width="3.83203125" style="306" customWidth="1"/>
    <col min="4" max="4" width="2.1640625" style="314" customWidth="1"/>
    <col min="5" max="5" width="6.33203125" style="307" customWidth="1"/>
    <col min="6" max="6" width="9.5" style="308" customWidth="1"/>
    <col min="7" max="7" width="9" style="249" customWidth="1"/>
    <col min="8" max="8" width="9.5" style="308" customWidth="1"/>
    <col min="9" max="9" width="10.1640625" style="306" customWidth="1"/>
    <col min="10" max="10" width="6.33203125" style="249" customWidth="1"/>
    <col min="11" max="11" width="10.6640625" style="249" customWidth="1"/>
    <col min="12" max="12" width="9" style="249" customWidth="1"/>
    <col min="13" max="13" width="13.6640625" style="306" customWidth="1"/>
    <col min="14" max="14" width="11.33203125" style="249" bestFit="1" customWidth="1"/>
    <col min="15" max="16384" width="9.33203125" style="249"/>
  </cols>
  <sheetData>
    <row r="1" spans="1:19" ht="24.75" customHeight="1">
      <c r="A1" s="248" t="s">
        <v>228</v>
      </c>
      <c r="B1" s="248"/>
      <c r="C1" s="248"/>
      <c r="D1" s="248"/>
      <c r="E1" s="248"/>
      <c r="F1" s="248"/>
      <c r="G1" s="248"/>
      <c r="H1" s="248"/>
      <c r="I1" s="248"/>
      <c r="J1" s="248"/>
      <c r="K1" s="248"/>
      <c r="L1" s="248"/>
      <c r="M1" s="248"/>
    </row>
    <row r="2" spans="1:19" s="252" customFormat="1" ht="46.5" customHeight="1">
      <c r="A2" s="250" t="s">
        <v>109</v>
      </c>
      <c r="B2" s="250"/>
      <c r="C2" s="251" t="str">
        <f>'lead 2025-26'!C3:K3</f>
        <v>Construction of Slab culvert at 4/2 to 4/4 on the road from NH167B to Kambaladinne road via Bodawada, Akkampeta and Renimadugu in Pamuru Mandal.</v>
      </c>
      <c r="D2" s="251"/>
      <c r="E2" s="251"/>
      <c r="F2" s="251"/>
      <c r="G2" s="251"/>
      <c r="H2" s="251"/>
      <c r="I2" s="251"/>
      <c r="J2" s="251"/>
      <c r="K2" s="251"/>
      <c r="L2" s="251"/>
      <c r="M2" s="251"/>
    </row>
    <row r="3" spans="1:19" s="252" customFormat="1" ht="15" customHeight="1">
      <c r="A3" s="253"/>
      <c r="B3" s="253"/>
      <c r="C3" s="254"/>
      <c r="D3" s="254"/>
      <c r="E3" s="254"/>
      <c r="F3" s="254"/>
      <c r="G3" s="254"/>
      <c r="H3" s="254"/>
      <c r="I3" s="255" t="s">
        <v>95</v>
      </c>
      <c r="J3" s="255"/>
      <c r="K3" s="255"/>
      <c r="L3" s="256" t="str">
        <f>'lead 2025-26'!K4</f>
        <v>70.00 Lakhs</v>
      </c>
      <c r="M3" s="256"/>
      <c r="N3" s="252">
        <v>1</v>
      </c>
    </row>
    <row r="4" spans="1:19" s="252" customFormat="1" ht="15" customHeight="1">
      <c r="A4" s="257" t="s">
        <v>96</v>
      </c>
      <c r="B4" s="257" t="s">
        <v>97</v>
      </c>
      <c r="C4" s="257" t="s">
        <v>98</v>
      </c>
      <c r="D4" s="257"/>
      <c r="E4" s="257"/>
      <c r="F4" s="257" t="s">
        <v>99</v>
      </c>
      <c r="G4" s="257"/>
      <c r="H4" s="257"/>
      <c r="I4" s="258" t="s">
        <v>100</v>
      </c>
      <c r="J4" s="259"/>
      <c r="K4" s="260" t="s">
        <v>59</v>
      </c>
      <c r="L4" s="261" t="s">
        <v>101</v>
      </c>
      <c r="M4" s="260" t="s">
        <v>102</v>
      </c>
      <c r="N4" s="252">
        <v>10</v>
      </c>
    </row>
    <row r="5" spans="1:19" s="252" customFormat="1" ht="15">
      <c r="A5" s="257"/>
      <c r="B5" s="257"/>
      <c r="C5" s="257"/>
      <c r="D5" s="257"/>
      <c r="E5" s="257"/>
      <c r="F5" s="262" t="s">
        <v>103</v>
      </c>
      <c r="G5" s="263" t="s">
        <v>104</v>
      </c>
      <c r="H5" s="262" t="s">
        <v>105</v>
      </c>
      <c r="I5" s="264"/>
      <c r="J5" s="265"/>
      <c r="K5" s="260"/>
      <c r="L5" s="266"/>
      <c r="M5" s="260"/>
      <c r="N5" s="267"/>
    </row>
    <row r="6" spans="1:19" s="252" customFormat="1" ht="15">
      <c r="A6" s="262">
        <v>1</v>
      </c>
      <c r="B6" s="262">
        <v>2</v>
      </c>
      <c r="C6" s="257">
        <v>3</v>
      </c>
      <c r="D6" s="257"/>
      <c r="E6" s="257"/>
      <c r="F6" s="262">
        <v>4</v>
      </c>
      <c r="G6" s="263">
        <v>5</v>
      </c>
      <c r="H6" s="262">
        <v>6</v>
      </c>
      <c r="I6" s="268">
        <v>7</v>
      </c>
      <c r="J6" s="269"/>
      <c r="K6" s="270">
        <v>8</v>
      </c>
      <c r="L6" s="270">
        <v>9</v>
      </c>
      <c r="M6" s="270">
        <v>10</v>
      </c>
    </row>
    <row r="7" spans="1:19" s="252" customFormat="1" ht="108" customHeight="1">
      <c r="A7" s="262">
        <v>1</v>
      </c>
      <c r="B7" s="284" t="s">
        <v>171</v>
      </c>
      <c r="C7" s="284"/>
      <c r="D7" s="284"/>
      <c r="E7" s="284"/>
      <c r="F7" s="284"/>
      <c r="G7" s="284"/>
      <c r="H7" s="284"/>
      <c r="I7" s="285"/>
      <c r="J7" s="271"/>
      <c r="K7" s="263"/>
      <c r="L7" s="263"/>
      <c r="M7" s="272"/>
      <c r="O7" s="273"/>
      <c r="P7" s="274"/>
      <c r="Q7" s="274"/>
      <c r="R7" s="274"/>
      <c r="S7" s="274"/>
    </row>
    <row r="8" spans="1:19" s="252" customFormat="1" ht="15">
      <c r="A8" s="262"/>
      <c r="B8" s="287" t="s">
        <v>198</v>
      </c>
      <c r="C8" s="310">
        <v>1</v>
      </c>
      <c r="D8" s="312" t="s">
        <v>110</v>
      </c>
      <c r="E8" s="311">
        <v>1</v>
      </c>
      <c r="F8" s="288">
        <v>19.899999999999999</v>
      </c>
      <c r="G8" s="288">
        <v>10</v>
      </c>
      <c r="H8" s="288">
        <v>2.1</v>
      </c>
      <c r="I8" s="289">
        <f>ROUND(IF(AND(F8:H8),C8*E8*F8*G8*H8,IF(AND(F8,G8),C8*E8*F8*G8,IF(AND(F8,H8),C8*E8*F8*H8,IF(AND(G8,H8),C8*E8*G8*H8,IF(F8,C8*E8*F8,IF(G8,C8*E8*G8,IF(H8,C8*E8*H8,C8*E8))))))),2)</f>
        <v>417.9</v>
      </c>
      <c r="J8" s="276" t="s">
        <v>60</v>
      </c>
      <c r="K8" s="263"/>
      <c r="L8" s="263"/>
      <c r="M8" s="272"/>
    </row>
    <row r="9" spans="1:19" s="252" customFormat="1" ht="15">
      <c r="A9" s="262"/>
      <c r="B9" s="287" t="s">
        <v>199</v>
      </c>
      <c r="C9" s="310">
        <v>2</v>
      </c>
      <c r="D9" s="312" t="s">
        <v>110</v>
      </c>
      <c r="E9" s="311">
        <v>2</v>
      </c>
      <c r="F9" s="288">
        <v>10</v>
      </c>
      <c r="G9" s="288">
        <v>2.5</v>
      </c>
      <c r="H9" s="288">
        <v>2.1</v>
      </c>
      <c r="I9" s="289">
        <f>ROUND(IF(AND(F9:H9),C9*E9*F9*G9*H9,IF(AND(F9,G9),C9*E9*F9*G9,IF(AND(F9,H9),C9*E9*F9*H9,IF(AND(G9,H9),C9*E9*G9*H9,IF(F9,C9*E9*F9,IF(G9,C9*E9*G9,IF(H9,C9*E9*H9,C9*E9))))))),2)</f>
        <v>210</v>
      </c>
      <c r="J9" s="276" t="s">
        <v>60</v>
      </c>
      <c r="K9" s="263"/>
      <c r="L9" s="263"/>
      <c r="M9" s="272"/>
    </row>
    <row r="10" spans="1:19" s="252" customFormat="1" ht="15">
      <c r="A10" s="262"/>
      <c r="B10" s="287" t="s">
        <v>258</v>
      </c>
      <c r="C10" s="310">
        <v>1</v>
      </c>
      <c r="D10" s="312" t="s">
        <v>110</v>
      </c>
      <c r="E10" s="311">
        <v>1</v>
      </c>
      <c r="F10" s="288">
        <v>30</v>
      </c>
      <c r="G10" s="288">
        <v>7.5</v>
      </c>
      <c r="H10" s="288">
        <v>1.2</v>
      </c>
      <c r="I10" s="289">
        <f>ROUND(IF(AND(F10:H10),C10*E10*F10*G10*H10,IF(AND(F10,G10),C10*E10*F10*G10,IF(AND(F10,H10),C10*E10*F10*H10,IF(AND(G10,H10),C10*E10*G10*H10,IF(F10,C10*E10*F10,IF(G10,C10*E10*G10,IF(H10,C10*E10*H10,C10*E10))))))),2)</f>
        <v>270</v>
      </c>
      <c r="J10" s="276" t="s">
        <v>60</v>
      </c>
      <c r="K10" s="263"/>
      <c r="L10" s="263"/>
      <c r="M10" s="272"/>
    </row>
    <row r="11" spans="1:19" s="252" customFormat="1" ht="15">
      <c r="A11" s="262"/>
      <c r="B11" s="287"/>
      <c r="C11" s="310"/>
      <c r="D11" s="312"/>
      <c r="E11" s="311"/>
      <c r="F11" s="288"/>
      <c r="G11" s="288"/>
      <c r="H11" s="288"/>
      <c r="I11" s="289"/>
      <c r="J11" s="276"/>
      <c r="K11" s="263"/>
      <c r="L11" s="263"/>
      <c r="M11" s="272"/>
    </row>
    <row r="12" spans="1:19" s="252" customFormat="1" ht="13.5" customHeight="1">
      <c r="A12" s="262"/>
      <c r="B12" s="263"/>
      <c r="C12" s="277"/>
      <c r="D12" s="278"/>
      <c r="E12" s="279"/>
      <c r="F12" s="262"/>
      <c r="G12" s="263"/>
      <c r="H12" s="262"/>
      <c r="I12" s="289">
        <f>SUM(I8:I11)</f>
        <v>897.9</v>
      </c>
      <c r="J12" s="276" t="s">
        <v>60</v>
      </c>
      <c r="K12" s="281">
        <f>'DATA SHEET 2025-26'!G21</f>
        <v>126.69</v>
      </c>
      <c r="L12" s="281" t="s">
        <v>111</v>
      </c>
      <c r="M12" s="282">
        <f>ROUND(I12*K12,0)</f>
        <v>113755</v>
      </c>
    </row>
    <row r="13" spans="1:19" s="252" customFormat="1" ht="69" customHeight="1">
      <c r="A13" s="262">
        <v>1</v>
      </c>
      <c r="B13" s="284" t="s">
        <v>231</v>
      </c>
      <c r="C13" s="284"/>
      <c r="D13" s="284"/>
      <c r="E13" s="284"/>
      <c r="F13" s="284"/>
      <c r="G13" s="284"/>
      <c r="H13" s="284"/>
      <c r="I13" s="285"/>
      <c r="J13" s="271"/>
      <c r="K13" s="263"/>
      <c r="L13" s="263"/>
      <c r="M13" s="272"/>
      <c r="O13" s="273"/>
      <c r="P13" s="274"/>
      <c r="Q13" s="274"/>
      <c r="R13" s="274"/>
      <c r="S13" s="274"/>
    </row>
    <row r="14" spans="1:19" s="252" customFormat="1" ht="15">
      <c r="A14" s="262"/>
      <c r="B14" s="287" t="s">
        <v>198</v>
      </c>
      <c r="C14" s="310">
        <v>1</v>
      </c>
      <c r="D14" s="312" t="s">
        <v>110</v>
      </c>
      <c r="E14" s="311">
        <v>1</v>
      </c>
      <c r="F14" s="288">
        <v>19.899999999999999</v>
      </c>
      <c r="G14" s="288">
        <v>10</v>
      </c>
      <c r="H14" s="288">
        <v>0.5</v>
      </c>
      <c r="I14" s="289">
        <f>ROUND(IF(AND(F14:H14),C14*E14*F14*G14*H14,IF(AND(F14,G14),C14*E14*F14*G14,IF(AND(F14,H14),C14*E14*F14*H14,IF(AND(G14,H14),C14*E14*G14*H14,IF(F14,C14*E14*F14,IF(G14,C14*E14*G14,IF(H14,C14*E14*H14,C14*E14))))))),2)</f>
        <v>99.5</v>
      </c>
      <c r="J14" s="276" t="s">
        <v>60</v>
      </c>
      <c r="K14" s="263"/>
      <c r="L14" s="263"/>
      <c r="M14" s="272"/>
    </row>
    <row r="15" spans="1:19" s="252" customFormat="1" ht="15">
      <c r="A15" s="262"/>
      <c r="B15" s="287" t="s">
        <v>199</v>
      </c>
      <c r="C15" s="310">
        <v>2</v>
      </c>
      <c r="D15" s="312" t="s">
        <v>110</v>
      </c>
      <c r="E15" s="311">
        <v>2</v>
      </c>
      <c r="F15" s="288">
        <v>10</v>
      </c>
      <c r="G15" s="288">
        <v>2.5</v>
      </c>
      <c r="H15" s="288">
        <v>0.5</v>
      </c>
      <c r="I15" s="289">
        <f>ROUND(IF(AND(F15:H15),C15*E15*F15*G15*H15,IF(AND(F15,G15),C15*E15*F15*G15,IF(AND(F15,H15),C15*E15*F15*H15,IF(AND(G15,H15),C15*E15*G15*H15,IF(F15,C15*E15*F15,IF(G15,C15*E15*G15,IF(H15,C15*E15*H15,C15*E15))))))),2)</f>
        <v>50</v>
      </c>
      <c r="J15" s="276" t="s">
        <v>60</v>
      </c>
      <c r="K15" s="263"/>
      <c r="L15" s="263"/>
      <c r="M15" s="272"/>
    </row>
    <row r="16" spans="1:19" s="252" customFormat="1" ht="15">
      <c r="A16" s="262"/>
      <c r="B16" s="287"/>
      <c r="C16" s="310"/>
      <c r="D16" s="312"/>
      <c r="E16" s="311"/>
      <c r="F16" s="288"/>
      <c r="G16" s="288"/>
      <c r="H16" s="288"/>
      <c r="I16" s="289"/>
      <c r="J16" s="276"/>
      <c r="K16" s="263"/>
      <c r="L16" s="263"/>
      <c r="M16" s="272"/>
    </row>
    <row r="17" spans="1:19" s="252" customFormat="1" ht="13.5" customHeight="1">
      <c r="A17" s="262"/>
      <c r="B17" s="263"/>
      <c r="C17" s="277"/>
      <c r="D17" s="278"/>
      <c r="E17" s="279"/>
      <c r="F17" s="262"/>
      <c r="G17" s="263"/>
      <c r="H17" s="262"/>
      <c r="I17" s="289">
        <f>SUM(I14:I16)</f>
        <v>149.5</v>
      </c>
      <c r="J17" s="276" t="s">
        <v>60</v>
      </c>
      <c r="K17" s="281">
        <f>'DATA SHEET 2025-26'!G33</f>
        <v>153.13</v>
      </c>
      <c r="L17" s="281" t="s">
        <v>111</v>
      </c>
      <c r="M17" s="282">
        <f>ROUND(I17*K17,0)</f>
        <v>22893</v>
      </c>
    </row>
    <row r="18" spans="1:19" s="252" customFormat="1" ht="93.75" customHeight="1">
      <c r="A18" s="262">
        <v>2</v>
      </c>
      <c r="B18" s="283" t="s">
        <v>172</v>
      </c>
      <c r="C18" s="284"/>
      <c r="D18" s="284"/>
      <c r="E18" s="284"/>
      <c r="F18" s="284"/>
      <c r="G18" s="284"/>
      <c r="H18" s="284"/>
      <c r="I18" s="285"/>
      <c r="J18" s="271"/>
      <c r="K18" s="263"/>
      <c r="L18" s="263"/>
      <c r="M18" s="272"/>
      <c r="O18" s="286"/>
      <c r="P18" s="254"/>
      <c r="Q18" s="254"/>
      <c r="R18" s="254"/>
      <c r="S18" s="254"/>
    </row>
    <row r="19" spans="1:19" s="252" customFormat="1" ht="15">
      <c r="A19" s="262"/>
      <c r="B19" s="287" t="s">
        <v>198</v>
      </c>
      <c r="C19" s="310">
        <v>1</v>
      </c>
      <c r="D19" s="312" t="s">
        <v>110</v>
      </c>
      <c r="E19" s="311">
        <v>1</v>
      </c>
      <c r="F19" s="288">
        <v>19.899999999999999</v>
      </c>
      <c r="G19" s="288">
        <v>9.86</v>
      </c>
      <c r="H19" s="288">
        <v>0.5</v>
      </c>
      <c r="I19" s="289">
        <f>ROUND(IF(AND(F19:H19),C19*E19*F19*G19*H19,IF(AND(F19,G19),C19*E19*F19*G19,IF(AND(F19,H19),C19*E19*F19*H19,IF(AND(G19,H19),C19*E19*G19*H19,IF(F19,C19*E19*F19,IF(G19,C19*E19*G19,IF(H19,C19*E19*H19,C19*E19))))))),2)</f>
        <v>98.11</v>
      </c>
      <c r="J19" s="276" t="s">
        <v>60</v>
      </c>
      <c r="K19" s="263"/>
      <c r="L19" s="263"/>
      <c r="M19" s="272"/>
    </row>
    <row r="20" spans="1:19" s="252" customFormat="1" ht="15">
      <c r="A20" s="262"/>
      <c r="B20" s="287" t="s">
        <v>200</v>
      </c>
      <c r="C20" s="310">
        <v>2</v>
      </c>
      <c r="D20" s="312" t="s">
        <v>110</v>
      </c>
      <c r="E20" s="311">
        <v>2</v>
      </c>
      <c r="F20" s="288">
        <v>10</v>
      </c>
      <c r="G20" s="288">
        <v>2.25</v>
      </c>
      <c r="H20" s="288">
        <v>0.5</v>
      </c>
      <c r="I20" s="289">
        <f t="shared" ref="I20:I22" si="0">ROUND(IF(AND(F20:H20),C20*E20*F20*G20*H20,IF(AND(F20,G20),C20*E20*F20*G20,IF(AND(F20,H20),C20*E20*F20*H20,IF(AND(G20,H20),C20*E20*G20*H20,IF(F20,C20*E20*F20,IF(G20,C20*E20*G20,IF(H20,C20*E20*H20,C20*E20))))))),2)</f>
        <v>45</v>
      </c>
      <c r="J20" s="276" t="s">
        <v>60</v>
      </c>
      <c r="K20" s="263"/>
      <c r="L20" s="263"/>
      <c r="M20" s="272"/>
    </row>
    <row r="21" spans="1:19" s="252" customFormat="1" ht="15">
      <c r="A21" s="262"/>
      <c r="B21" s="287" t="s">
        <v>201</v>
      </c>
      <c r="C21" s="310">
        <v>1</v>
      </c>
      <c r="D21" s="312" t="s">
        <v>110</v>
      </c>
      <c r="E21" s="311">
        <v>1</v>
      </c>
      <c r="F21" s="288">
        <v>15</v>
      </c>
      <c r="G21" s="288">
        <v>2.88</v>
      </c>
      <c r="H21" s="288">
        <v>0.1</v>
      </c>
      <c r="I21" s="289">
        <f t="shared" si="0"/>
        <v>4.32</v>
      </c>
      <c r="J21" s="276" t="s">
        <v>60</v>
      </c>
      <c r="K21" s="263"/>
      <c r="L21" s="263"/>
      <c r="M21" s="272"/>
    </row>
    <row r="22" spans="1:19" s="252" customFormat="1" ht="15">
      <c r="A22" s="262"/>
      <c r="B22" s="287" t="s">
        <v>202</v>
      </c>
      <c r="C22" s="310">
        <v>1</v>
      </c>
      <c r="D22" s="312" t="s">
        <v>110</v>
      </c>
      <c r="E22" s="311">
        <v>4</v>
      </c>
      <c r="F22" s="288">
        <v>10</v>
      </c>
      <c r="G22" s="288">
        <v>9.56</v>
      </c>
      <c r="H22" s="288">
        <v>0.1</v>
      </c>
      <c r="I22" s="289">
        <f t="shared" si="0"/>
        <v>38.24</v>
      </c>
      <c r="J22" s="276" t="s">
        <v>60</v>
      </c>
      <c r="K22" s="263"/>
      <c r="L22" s="263"/>
      <c r="M22" s="272"/>
    </row>
    <row r="23" spans="1:19" s="252" customFormat="1" ht="15">
      <c r="A23" s="262"/>
      <c r="B23" s="290"/>
      <c r="C23" s="297"/>
      <c r="D23" s="298"/>
      <c r="E23" s="299"/>
      <c r="F23" s="291"/>
      <c r="G23" s="291"/>
      <c r="H23" s="291"/>
      <c r="I23" s="289"/>
      <c r="J23" s="276"/>
      <c r="K23" s="263"/>
      <c r="L23" s="263"/>
      <c r="M23" s="272"/>
    </row>
    <row r="24" spans="1:19" s="252" customFormat="1" ht="13.5" customHeight="1">
      <c r="A24" s="262"/>
      <c r="B24" s="263"/>
      <c r="C24" s="277"/>
      <c r="D24" s="278"/>
      <c r="E24" s="279"/>
      <c r="F24" s="262"/>
      <c r="G24" s="263"/>
      <c r="H24" s="262"/>
      <c r="I24" s="289">
        <f>SUM(I19:I23)</f>
        <v>185.67000000000002</v>
      </c>
      <c r="J24" s="276" t="s">
        <v>60</v>
      </c>
      <c r="K24" s="281">
        <f>'DATA SHEET 2025-26'!G52</f>
        <v>6049.2699999999995</v>
      </c>
      <c r="L24" s="281" t="s">
        <v>111</v>
      </c>
      <c r="M24" s="282">
        <f>ROUND(I24*K24,0)</f>
        <v>1123168</v>
      </c>
    </row>
    <row r="25" spans="1:19" s="252" customFormat="1" ht="68.25" customHeight="1">
      <c r="A25" s="262">
        <v>3</v>
      </c>
      <c r="B25" s="283" t="s">
        <v>174</v>
      </c>
      <c r="C25" s="284"/>
      <c r="D25" s="284"/>
      <c r="E25" s="284"/>
      <c r="F25" s="284"/>
      <c r="G25" s="284"/>
      <c r="H25" s="284"/>
      <c r="I25" s="285"/>
      <c r="J25" s="271"/>
      <c r="K25" s="263"/>
      <c r="L25" s="263"/>
      <c r="M25" s="272"/>
      <c r="O25" s="286"/>
      <c r="P25" s="254"/>
      <c r="Q25" s="254"/>
      <c r="R25" s="254"/>
      <c r="S25" s="254"/>
    </row>
    <row r="26" spans="1:19" s="252" customFormat="1" ht="15">
      <c r="A26" s="262"/>
      <c r="B26" s="290" t="s">
        <v>212</v>
      </c>
      <c r="C26" s="297">
        <v>1</v>
      </c>
      <c r="D26" s="298" t="s">
        <v>110</v>
      </c>
      <c r="E26" s="299">
        <v>2</v>
      </c>
      <c r="F26" s="291">
        <v>7.5</v>
      </c>
      <c r="G26" s="292">
        <v>3</v>
      </c>
      <c r="H26" s="291">
        <v>0.6</v>
      </c>
      <c r="I26" s="289">
        <f>ROUND(IF(AND(F26:H26),C26*E26*F26*G26*H26,IF(AND(F26,G26),C26*E26*F26*G26,IF(AND(F26,H26),C26*E26*F26*H26,IF(AND(G26,H26),C26*E26*G26*H26,IF(F26,C26*E26*F26,IF(G26,C26*E26*G26,IF(H26,C26*E26*H26,C26*E26))))))),2)</f>
        <v>27</v>
      </c>
      <c r="J26" s="276" t="s">
        <v>60</v>
      </c>
      <c r="K26" s="263"/>
      <c r="L26" s="263"/>
      <c r="M26" s="272"/>
    </row>
    <row r="27" spans="1:19" s="252" customFormat="1" ht="15">
      <c r="A27" s="262"/>
      <c r="B27" s="290" t="s">
        <v>213</v>
      </c>
      <c r="C27" s="297">
        <v>1</v>
      </c>
      <c r="D27" s="298" t="s">
        <v>110</v>
      </c>
      <c r="E27" s="299">
        <v>2</v>
      </c>
      <c r="F27" s="291">
        <v>7.5</v>
      </c>
      <c r="G27" s="292">
        <v>2.7</v>
      </c>
      <c r="H27" s="291">
        <v>0.6</v>
      </c>
      <c r="I27" s="289">
        <f t="shared" ref="I27:I29" si="1">ROUND(IF(AND(F27:H27),C27*E27*F27*G27*H27,IF(AND(F27,G27),C27*E27*F27*G27,IF(AND(F27,H27),C27*E27*F27*H27,IF(AND(G27,H27),C27*E27*G27*H27,IF(F27,C27*E27*F27,IF(G27,C27*E27*G27,IF(H27,C27*E27*H27,C27*E27))))))),2)</f>
        <v>24.3</v>
      </c>
      <c r="J27" s="276" t="s">
        <v>60</v>
      </c>
      <c r="K27" s="263"/>
      <c r="L27" s="263"/>
      <c r="M27" s="272"/>
    </row>
    <row r="28" spans="1:19" s="252" customFormat="1" ht="15">
      <c r="A28" s="262"/>
      <c r="B28" s="290" t="s">
        <v>214</v>
      </c>
      <c r="C28" s="297">
        <v>1</v>
      </c>
      <c r="D28" s="298" t="s">
        <v>110</v>
      </c>
      <c r="E28" s="299">
        <v>2</v>
      </c>
      <c r="F28" s="291">
        <v>7.5</v>
      </c>
      <c r="G28" s="292">
        <v>2.2000000000000002</v>
      </c>
      <c r="H28" s="291">
        <v>0.4</v>
      </c>
      <c r="I28" s="289">
        <f t="shared" si="1"/>
        <v>13.2</v>
      </c>
      <c r="J28" s="276" t="s">
        <v>60</v>
      </c>
      <c r="K28" s="263"/>
      <c r="L28" s="263"/>
      <c r="M28" s="272"/>
    </row>
    <row r="29" spans="1:19" s="252" customFormat="1" ht="15">
      <c r="A29" s="262"/>
      <c r="B29" s="290" t="s">
        <v>215</v>
      </c>
      <c r="C29" s="297">
        <v>2</v>
      </c>
      <c r="D29" s="298" t="s">
        <v>110</v>
      </c>
      <c r="E29" s="299">
        <v>1</v>
      </c>
      <c r="F29" s="291">
        <v>9.1</v>
      </c>
      <c r="G29" s="292">
        <v>1.45</v>
      </c>
      <c r="H29" s="291">
        <v>0.3</v>
      </c>
      <c r="I29" s="289">
        <f t="shared" si="1"/>
        <v>7.92</v>
      </c>
      <c r="J29" s="276" t="s">
        <v>60</v>
      </c>
      <c r="K29" s="263"/>
      <c r="L29" s="263"/>
      <c r="M29" s="272"/>
    </row>
    <row r="30" spans="1:19" s="252" customFormat="1" ht="15">
      <c r="A30" s="262"/>
      <c r="B30" s="290" t="s">
        <v>216</v>
      </c>
      <c r="C30" s="297">
        <v>2</v>
      </c>
      <c r="D30" s="298" t="s">
        <v>110</v>
      </c>
      <c r="E30" s="299">
        <v>1</v>
      </c>
      <c r="F30" s="291">
        <v>7.5</v>
      </c>
      <c r="G30" s="292" t="s">
        <v>221</v>
      </c>
      <c r="H30" s="291">
        <v>1.3</v>
      </c>
      <c r="I30" s="289">
        <f>ROUND(C30*E30*F30*H30*(1.2+1.05)/2,2)</f>
        <v>21.94</v>
      </c>
      <c r="J30" s="276" t="s">
        <v>60</v>
      </c>
      <c r="K30" s="263"/>
      <c r="L30" s="263"/>
      <c r="M30" s="272"/>
    </row>
    <row r="31" spans="1:19" s="252" customFormat="1" ht="15">
      <c r="A31" s="262"/>
      <c r="B31" s="290" t="s">
        <v>205</v>
      </c>
      <c r="C31" s="297">
        <v>2</v>
      </c>
      <c r="D31" s="298" t="s">
        <v>110</v>
      </c>
      <c r="E31" s="299">
        <v>2</v>
      </c>
      <c r="F31" s="292" t="s">
        <v>221</v>
      </c>
      <c r="G31" s="292">
        <v>0.56000000000000005</v>
      </c>
      <c r="H31" s="291">
        <v>1.3</v>
      </c>
      <c r="I31" s="289">
        <f>ROUND(C31*E31*G31*H31*(1.2+1.05)/2,2)</f>
        <v>3.28</v>
      </c>
      <c r="J31" s="276" t="s">
        <v>60</v>
      </c>
      <c r="K31" s="263"/>
      <c r="L31" s="263"/>
      <c r="M31" s="272"/>
    </row>
    <row r="32" spans="1:19" s="252" customFormat="1" ht="15">
      <c r="A32" s="262"/>
      <c r="B32" s="290" t="s">
        <v>177</v>
      </c>
      <c r="C32" s="297">
        <v>2</v>
      </c>
      <c r="D32" s="298" t="s">
        <v>110</v>
      </c>
      <c r="E32" s="299">
        <v>2</v>
      </c>
      <c r="F32" s="291">
        <v>10</v>
      </c>
      <c r="G32" s="292" t="s">
        <v>222</v>
      </c>
      <c r="H32" s="291">
        <v>1.6</v>
      </c>
      <c r="I32" s="289">
        <f>ROUND(C32*E32*F32*H32*(1.95+1.35)/2,2)</f>
        <v>105.6</v>
      </c>
      <c r="J32" s="276" t="s">
        <v>60</v>
      </c>
      <c r="K32" s="263"/>
      <c r="L32" s="263"/>
      <c r="M32" s="272"/>
    </row>
    <row r="33" spans="1:19" s="252" customFormat="1" ht="15">
      <c r="A33" s="262"/>
      <c r="B33" s="290" t="s">
        <v>217</v>
      </c>
      <c r="C33" s="297">
        <v>1</v>
      </c>
      <c r="D33" s="298" t="s">
        <v>110</v>
      </c>
      <c r="E33" s="299">
        <v>2</v>
      </c>
      <c r="F33" s="291">
        <v>19.899999999999999</v>
      </c>
      <c r="G33" s="292" t="s">
        <v>223</v>
      </c>
      <c r="H33" s="291">
        <v>0.75</v>
      </c>
      <c r="I33" s="289">
        <f>ROUND(C33*E33*F33*H33*(0.75+0.45)/2,2)</f>
        <v>17.91</v>
      </c>
      <c r="J33" s="276" t="s">
        <v>60</v>
      </c>
      <c r="K33" s="263"/>
      <c r="L33" s="263"/>
      <c r="M33" s="272"/>
    </row>
    <row r="34" spans="1:19" s="252" customFormat="1" ht="15">
      <c r="A34" s="262"/>
      <c r="B34" s="290"/>
      <c r="C34" s="297"/>
      <c r="D34" s="298"/>
      <c r="E34" s="299"/>
      <c r="F34" s="291"/>
      <c r="G34" s="292"/>
      <c r="H34" s="291"/>
      <c r="I34" s="289"/>
      <c r="J34" s="276"/>
      <c r="K34" s="263"/>
      <c r="L34" s="263"/>
      <c r="M34" s="272"/>
    </row>
    <row r="35" spans="1:19" s="252" customFormat="1" ht="13.5" customHeight="1">
      <c r="A35" s="262"/>
      <c r="B35" s="263"/>
      <c r="C35" s="277"/>
      <c r="D35" s="278"/>
      <c r="E35" s="279"/>
      <c r="F35" s="262"/>
      <c r="G35" s="263"/>
      <c r="H35" s="262"/>
      <c r="I35" s="289">
        <f>SUM(I26:I34)</f>
        <v>221.15</v>
      </c>
      <c r="J35" s="276" t="s">
        <v>60</v>
      </c>
      <c r="K35" s="281">
        <f>'DATA SHEET 2025-26'!G88</f>
        <v>6134.1360000000004</v>
      </c>
      <c r="L35" s="281" t="s">
        <v>111</v>
      </c>
      <c r="M35" s="282">
        <f>ROUND(I35*K35,0)</f>
        <v>1356564</v>
      </c>
    </row>
    <row r="36" spans="1:19" s="252" customFormat="1" ht="68.25" customHeight="1">
      <c r="A36" s="262">
        <v>4</v>
      </c>
      <c r="B36" s="283" t="s">
        <v>173</v>
      </c>
      <c r="C36" s="284"/>
      <c r="D36" s="284"/>
      <c r="E36" s="284"/>
      <c r="F36" s="284"/>
      <c r="G36" s="284"/>
      <c r="H36" s="284"/>
      <c r="I36" s="285"/>
      <c r="J36" s="271"/>
      <c r="K36" s="263"/>
      <c r="L36" s="263"/>
      <c r="M36" s="272"/>
      <c r="O36" s="286"/>
      <c r="P36" s="254"/>
      <c r="Q36" s="254"/>
      <c r="R36" s="254"/>
      <c r="S36" s="254"/>
    </row>
    <row r="37" spans="1:19" s="252" customFormat="1" ht="30">
      <c r="A37" s="262"/>
      <c r="B37" s="293" t="s">
        <v>203</v>
      </c>
      <c r="C37" s="297">
        <v>1</v>
      </c>
      <c r="D37" s="298" t="s">
        <v>110</v>
      </c>
      <c r="E37" s="299">
        <v>2</v>
      </c>
      <c r="F37" s="291">
        <v>7.5</v>
      </c>
      <c r="G37" s="292" t="s">
        <v>225</v>
      </c>
      <c r="H37" s="291">
        <v>3.5</v>
      </c>
      <c r="I37" s="289">
        <f>ROUND(C37*E37*F37*H37*(1.3+0.7)/2,2)</f>
        <v>52.5</v>
      </c>
      <c r="J37" s="276" t="s">
        <v>60</v>
      </c>
      <c r="K37" s="263"/>
      <c r="L37" s="263"/>
      <c r="M37" s="272"/>
    </row>
    <row r="38" spans="1:19" s="252" customFormat="1" ht="15">
      <c r="A38" s="262"/>
      <c r="B38" s="293" t="s">
        <v>204</v>
      </c>
      <c r="C38" s="297">
        <v>2</v>
      </c>
      <c r="D38" s="298" t="s">
        <v>110</v>
      </c>
      <c r="E38" s="299">
        <v>1</v>
      </c>
      <c r="F38" s="291">
        <v>7.5</v>
      </c>
      <c r="G38" s="292" t="s">
        <v>226</v>
      </c>
      <c r="H38" s="291">
        <v>3.5</v>
      </c>
      <c r="I38" s="289">
        <f>ROUND(C38*E38*F38*H38*(1.05+0.9)/2,2)</f>
        <v>51.19</v>
      </c>
      <c r="J38" s="276" t="s">
        <v>60</v>
      </c>
      <c r="K38" s="263"/>
      <c r="L38" s="263"/>
      <c r="M38" s="272"/>
    </row>
    <row r="39" spans="1:19" s="252" customFormat="1" ht="15">
      <c r="A39" s="262"/>
      <c r="B39" s="293" t="s">
        <v>205</v>
      </c>
      <c r="C39" s="297">
        <v>2</v>
      </c>
      <c r="D39" s="298" t="s">
        <v>110</v>
      </c>
      <c r="E39" s="299">
        <v>2</v>
      </c>
      <c r="F39" s="292" t="s">
        <v>227</v>
      </c>
      <c r="G39" s="292">
        <v>0.46</v>
      </c>
      <c r="H39" s="291">
        <v>3.5</v>
      </c>
      <c r="I39" s="289">
        <f>ROUND(C39*E39*G39*H39*(1.05+0.9)/2,2)</f>
        <v>6.28</v>
      </c>
      <c r="J39" s="276" t="s">
        <v>60</v>
      </c>
      <c r="K39" s="263"/>
      <c r="L39" s="263"/>
      <c r="M39" s="272"/>
    </row>
    <row r="40" spans="1:19" s="252" customFormat="1" ht="30">
      <c r="A40" s="262"/>
      <c r="B40" s="293" t="s">
        <v>206</v>
      </c>
      <c r="C40" s="297">
        <v>2</v>
      </c>
      <c r="D40" s="298" t="s">
        <v>110</v>
      </c>
      <c r="E40" s="299">
        <v>2</v>
      </c>
      <c r="F40" s="291">
        <v>10</v>
      </c>
      <c r="G40" s="292" t="s">
        <v>224</v>
      </c>
      <c r="H40" s="291">
        <v>4</v>
      </c>
      <c r="I40" s="289">
        <f>ROUND(C40*E40*F40*H40*(1.35+0.45)/2,2)</f>
        <v>144</v>
      </c>
      <c r="J40" s="276" t="s">
        <v>60</v>
      </c>
      <c r="K40" s="263"/>
      <c r="L40" s="263"/>
      <c r="M40" s="272"/>
    </row>
    <row r="41" spans="1:19" s="252" customFormat="1" ht="15">
      <c r="A41" s="262"/>
      <c r="B41" s="290"/>
      <c r="C41" s="297"/>
      <c r="D41" s="298"/>
      <c r="E41" s="299"/>
      <c r="F41" s="294"/>
      <c r="G41" s="294"/>
      <c r="H41" s="309"/>
      <c r="I41" s="289"/>
      <c r="J41" s="276"/>
      <c r="K41" s="263"/>
      <c r="L41" s="263"/>
      <c r="M41" s="272"/>
    </row>
    <row r="42" spans="1:19" s="252" customFormat="1" ht="13.5" customHeight="1">
      <c r="A42" s="262"/>
      <c r="B42" s="263"/>
      <c r="C42" s="277"/>
      <c r="D42" s="278"/>
      <c r="E42" s="279"/>
      <c r="F42" s="262"/>
      <c r="G42" s="263"/>
      <c r="H42" s="262"/>
      <c r="I42" s="289">
        <f>SUM(I37:I41)</f>
        <v>253.97</v>
      </c>
      <c r="J42" s="276" t="s">
        <v>60</v>
      </c>
      <c r="K42" s="281">
        <f>'DATA SHEET 2025-26'!G112</f>
        <v>6488.0300000000007</v>
      </c>
      <c r="L42" s="281" t="s">
        <v>111</v>
      </c>
      <c r="M42" s="282">
        <f>ROUND(I42*K42,0)</f>
        <v>1647765</v>
      </c>
    </row>
    <row r="43" spans="1:19" s="252" customFormat="1" ht="98.25" customHeight="1">
      <c r="A43" s="262">
        <v>5</v>
      </c>
      <c r="B43" s="283" t="s">
        <v>170</v>
      </c>
      <c r="C43" s="284"/>
      <c r="D43" s="284"/>
      <c r="E43" s="284"/>
      <c r="F43" s="284"/>
      <c r="G43" s="284"/>
      <c r="H43" s="284"/>
      <c r="I43" s="285"/>
      <c r="J43" s="271"/>
      <c r="K43" s="263"/>
      <c r="L43" s="263"/>
      <c r="M43" s="272"/>
      <c r="O43" s="286"/>
      <c r="P43" s="254"/>
      <c r="Q43" s="254"/>
      <c r="R43" s="254"/>
      <c r="S43" s="254"/>
    </row>
    <row r="44" spans="1:19" s="252" customFormat="1" ht="15">
      <c r="A44" s="262"/>
      <c r="B44" s="295" t="s">
        <v>179</v>
      </c>
      <c r="C44" s="297">
        <v>1</v>
      </c>
      <c r="D44" s="298" t="s">
        <v>110</v>
      </c>
      <c r="E44" s="299">
        <v>2</v>
      </c>
      <c r="F44" s="291">
        <v>7.5</v>
      </c>
      <c r="G44" s="292">
        <v>0.7</v>
      </c>
      <c r="H44" s="291">
        <v>0.2</v>
      </c>
      <c r="I44" s="289">
        <f t="shared" ref="I44:I47" si="2">ROUND(IF(AND(F44:H44),C44*E44*F44*G44*H44,IF(AND(F44,G44),C44*E44*F44*G44,IF(AND(F44,H44),C44*E44*F44*H44,IF(AND(G44,H44),C44*E44*G44*H44,IF(F44,C44*E44*F44,IF(G44,C44*E44*G44,IF(H44,C44*E44*H44,C44*E44))))))),2)</f>
        <v>2.1</v>
      </c>
      <c r="J44" s="276" t="s">
        <v>60</v>
      </c>
      <c r="K44" s="263"/>
      <c r="L44" s="263"/>
      <c r="M44" s="272"/>
    </row>
    <row r="45" spans="1:19" s="252" customFormat="1" ht="30">
      <c r="A45" s="262"/>
      <c r="B45" s="295" t="s">
        <v>207</v>
      </c>
      <c r="C45" s="297">
        <v>1</v>
      </c>
      <c r="D45" s="298" t="s">
        <v>110</v>
      </c>
      <c r="E45" s="299">
        <v>2</v>
      </c>
      <c r="F45" s="291">
        <v>7.5</v>
      </c>
      <c r="G45" s="292">
        <v>0.4</v>
      </c>
      <c r="H45" s="291">
        <v>0.3</v>
      </c>
      <c r="I45" s="289">
        <f t="shared" si="2"/>
        <v>1.8</v>
      </c>
      <c r="J45" s="276" t="s">
        <v>60</v>
      </c>
      <c r="K45" s="263"/>
      <c r="L45" s="263"/>
      <c r="M45" s="272"/>
    </row>
    <row r="46" spans="1:19" s="252" customFormat="1" ht="15">
      <c r="A46" s="262"/>
      <c r="B46" s="295" t="s">
        <v>208</v>
      </c>
      <c r="C46" s="297">
        <v>2</v>
      </c>
      <c r="D46" s="298" t="s">
        <v>110</v>
      </c>
      <c r="E46" s="299">
        <v>1</v>
      </c>
      <c r="F46" s="291">
        <v>7.5</v>
      </c>
      <c r="G46" s="292">
        <v>0.9</v>
      </c>
      <c r="H46" s="291">
        <v>0.2</v>
      </c>
      <c r="I46" s="289">
        <f t="shared" si="2"/>
        <v>2.7</v>
      </c>
      <c r="J46" s="276" t="s">
        <v>60</v>
      </c>
      <c r="K46" s="263"/>
      <c r="L46" s="263"/>
      <c r="M46" s="272"/>
    </row>
    <row r="47" spans="1:19" s="252" customFormat="1" ht="15">
      <c r="A47" s="262"/>
      <c r="B47" s="295" t="s">
        <v>209</v>
      </c>
      <c r="C47" s="297">
        <v>2</v>
      </c>
      <c r="D47" s="298" t="s">
        <v>110</v>
      </c>
      <c r="E47" s="299">
        <v>2</v>
      </c>
      <c r="F47" s="291">
        <v>0.45</v>
      </c>
      <c r="G47" s="292">
        <v>0.45</v>
      </c>
      <c r="H47" s="291">
        <v>0.2</v>
      </c>
      <c r="I47" s="289">
        <f t="shared" si="2"/>
        <v>0.16</v>
      </c>
      <c r="J47" s="276" t="s">
        <v>60</v>
      </c>
      <c r="K47" s="263"/>
      <c r="L47" s="263"/>
      <c r="M47" s="272"/>
    </row>
    <row r="48" spans="1:19" s="252" customFormat="1" ht="15">
      <c r="A48" s="262"/>
      <c r="B48" s="295"/>
      <c r="C48" s="277"/>
      <c r="D48" s="278"/>
      <c r="E48" s="279"/>
      <c r="F48" s="281"/>
      <c r="G48" s="281"/>
      <c r="H48" s="281"/>
      <c r="I48" s="289"/>
      <c r="J48" s="276"/>
      <c r="K48" s="263"/>
      <c r="L48" s="263"/>
      <c r="M48" s="272"/>
    </row>
    <row r="49" spans="1:19" s="252" customFormat="1" ht="13.5" customHeight="1">
      <c r="A49" s="262"/>
      <c r="B49" s="263"/>
      <c r="C49" s="277"/>
      <c r="D49" s="278"/>
      <c r="E49" s="279"/>
      <c r="F49" s="262"/>
      <c r="G49" s="263"/>
      <c r="H49" s="262"/>
      <c r="I49" s="289">
        <f>SUM(I44:I48)</f>
        <v>6.7600000000000007</v>
      </c>
      <c r="J49" s="276" t="s">
        <v>60</v>
      </c>
      <c r="K49" s="281">
        <f>'DATA SHEET 2025-26'!G132</f>
        <v>8391.6400000000012</v>
      </c>
      <c r="L49" s="281" t="s">
        <v>111</v>
      </c>
      <c r="M49" s="282">
        <f>ROUND(I49*K49,0)</f>
        <v>56727</v>
      </c>
    </row>
    <row r="50" spans="1:19" s="252" customFormat="1" ht="104.25" customHeight="1">
      <c r="A50" s="262">
        <v>6</v>
      </c>
      <c r="B50" s="283" t="s">
        <v>169</v>
      </c>
      <c r="C50" s="284"/>
      <c r="D50" s="284"/>
      <c r="E50" s="284"/>
      <c r="F50" s="284"/>
      <c r="G50" s="284"/>
      <c r="H50" s="284"/>
      <c r="I50" s="285"/>
      <c r="J50" s="271"/>
      <c r="K50" s="263"/>
      <c r="L50" s="263"/>
      <c r="M50" s="272"/>
      <c r="O50" s="286"/>
      <c r="P50" s="254"/>
      <c r="Q50" s="254"/>
      <c r="R50" s="254"/>
      <c r="S50" s="254"/>
    </row>
    <row r="51" spans="1:19" s="252" customFormat="1" ht="15">
      <c r="A51" s="262"/>
      <c r="B51" s="295" t="s">
        <v>210</v>
      </c>
      <c r="C51" s="297">
        <v>1</v>
      </c>
      <c r="D51" s="298" t="s">
        <v>110</v>
      </c>
      <c r="E51" s="299">
        <v>1</v>
      </c>
      <c r="F51" s="291">
        <v>17.399999999999999</v>
      </c>
      <c r="G51" s="292">
        <v>7.5</v>
      </c>
      <c r="H51" s="296">
        <v>0.3</v>
      </c>
      <c r="I51" s="289">
        <f>ROUND(IF(AND(F51:H51),C51*E51*F51*G51*H51,IF(AND(F51,G51),C51*E51*F51*G51,IF(AND(F51,H51),C51*E51*F51*H51,IF(AND(G51,H51),C51*E51*G51*H51,IF(F51,C51*E51*F51,IF(G51,C51*E51*G51,IF(H51,C51*E51*H51,C51*E51))))))),2)</f>
        <v>39.15</v>
      </c>
      <c r="J51" s="276" t="s">
        <v>60</v>
      </c>
      <c r="K51" s="263"/>
      <c r="L51" s="263"/>
      <c r="M51" s="272"/>
    </row>
    <row r="52" spans="1:19" s="252" customFormat="1" ht="15">
      <c r="A52" s="262"/>
      <c r="B52" s="295" t="s">
        <v>211</v>
      </c>
      <c r="C52" s="297">
        <v>1</v>
      </c>
      <c r="D52" s="298" t="s">
        <v>110</v>
      </c>
      <c r="E52" s="299">
        <v>2</v>
      </c>
      <c r="F52" s="291">
        <v>18.2</v>
      </c>
      <c r="G52" s="292">
        <v>0.25</v>
      </c>
      <c r="H52" s="296">
        <v>0.6</v>
      </c>
      <c r="I52" s="289">
        <f>ROUND(IF(AND(F52:H52),C52*E52*F52*G52*H52,IF(AND(F52,G52),C52*E52*F52*G52,IF(AND(F52,H52),C52*E52*F52*H52,IF(AND(G52,H52),C52*E52*G52*H52,IF(F52,C52*E52*F52,IF(G52,C52*E52*G52,IF(H52,C52*E52*H52,C52*E52))))))),2)</f>
        <v>5.46</v>
      </c>
      <c r="J52" s="276" t="s">
        <v>60</v>
      </c>
      <c r="K52" s="263"/>
      <c r="L52" s="263"/>
      <c r="M52" s="272"/>
    </row>
    <row r="53" spans="1:19" s="252" customFormat="1" ht="15">
      <c r="A53" s="262"/>
      <c r="B53" s="295"/>
      <c r="C53" s="297"/>
      <c r="D53" s="298"/>
      <c r="E53" s="299"/>
      <c r="F53" s="291"/>
      <c r="G53" s="292"/>
      <c r="H53" s="296"/>
      <c r="I53" s="289"/>
      <c r="J53" s="276"/>
      <c r="K53" s="263"/>
      <c r="L53" s="263"/>
      <c r="M53" s="272"/>
    </row>
    <row r="54" spans="1:19" s="252" customFormat="1" ht="13.5" customHeight="1">
      <c r="A54" s="262"/>
      <c r="B54" s="263"/>
      <c r="C54" s="277"/>
      <c r="D54" s="278"/>
      <c r="E54" s="279"/>
      <c r="F54" s="262"/>
      <c r="G54" s="263"/>
      <c r="H54" s="262"/>
      <c r="I54" s="289">
        <f>SUM(I51:I53)</f>
        <v>44.61</v>
      </c>
      <c r="J54" s="276" t="s">
        <v>60</v>
      </c>
      <c r="K54" s="281">
        <f>'DATA SHEET 2025-26'!G151</f>
        <v>9137.25</v>
      </c>
      <c r="L54" s="281" t="s">
        <v>111</v>
      </c>
      <c r="M54" s="282">
        <f>ROUND(I54*K54,0)</f>
        <v>407613</v>
      </c>
    </row>
    <row r="55" spans="1:19" s="252" customFormat="1" ht="81" customHeight="1">
      <c r="A55" s="262">
        <v>7</v>
      </c>
      <c r="B55" s="283" t="s">
        <v>175</v>
      </c>
      <c r="C55" s="284"/>
      <c r="D55" s="284"/>
      <c r="E55" s="284"/>
      <c r="F55" s="284"/>
      <c r="G55" s="284"/>
      <c r="H55" s="284"/>
      <c r="I55" s="285"/>
      <c r="J55" s="271"/>
      <c r="K55" s="263"/>
      <c r="L55" s="263"/>
      <c r="M55" s="272"/>
      <c r="O55" s="286"/>
      <c r="P55" s="254"/>
      <c r="Q55" s="254"/>
      <c r="R55" s="254"/>
      <c r="S55" s="254"/>
    </row>
    <row r="56" spans="1:19" s="252" customFormat="1" ht="15">
      <c r="A56" s="262"/>
      <c r="B56" s="295" t="s">
        <v>218</v>
      </c>
      <c r="C56" s="297">
        <v>1</v>
      </c>
      <c r="D56" s="298" t="s">
        <v>110</v>
      </c>
      <c r="E56" s="299">
        <v>1</v>
      </c>
      <c r="F56" s="291">
        <v>18.2</v>
      </c>
      <c r="G56" s="292">
        <v>7</v>
      </c>
      <c r="H56" s="296">
        <v>7.4999999999999997E-2</v>
      </c>
      <c r="I56" s="289">
        <f>ROUND(IF(AND(F56:H56),C56*E56*F56*G56*H56,IF(AND(F56,G56),C56*E56*F56*G56,IF(AND(F56,H56),C56*E56*F56*H56,IF(AND(G56,H56),C56*E56*G56*H56,IF(F56,C56*E56*F56,IF(G56,C56*E56*G56,IF(H56,C56*E56*H56,C56*E56))))))),2)</f>
        <v>9.56</v>
      </c>
      <c r="J56" s="276" t="s">
        <v>60</v>
      </c>
      <c r="K56" s="263"/>
      <c r="L56" s="263"/>
      <c r="M56" s="272"/>
    </row>
    <row r="57" spans="1:19" s="252" customFormat="1" ht="15">
      <c r="A57" s="262"/>
      <c r="B57" s="295" t="s">
        <v>219</v>
      </c>
      <c r="C57" s="297">
        <v>1</v>
      </c>
      <c r="D57" s="298" t="s">
        <v>110</v>
      </c>
      <c r="E57" s="299">
        <v>3</v>
      </c>
      <c r="F57" s="291">
        <v>7.5</v>
      </c>
      <c r="G57" s="292">
        <v>5</v>
      </c>
      <c r="H57" s="296">
        <v>7.4999999999999997E-2</v>
      </c>
      <c r="I57" s="289">
        <f t="shared" ref="I57:I58" si="3">ROUND(IF(AND(F57:H57),C57*E57*F57*G57*H57,IF(AND(F57,G57),C57*E57*F57*G57,IF(AND(F57,H57),C57*E57*F57*H57,IF(AND(G57,H57),C57*E57*G57*H57,IF(F57,C57*E57*F57,IF(G57,C57*E57*G57,IF(H57,C57*E57*H57,C57*E57))))))),2)</f>
        <v>8.44</v>
      </c>
      <c r="J57" s="276" t="s">
        <v>60</v>
      </c>
      <c r="K57" s="263"/>
      <c r="L57" s="263"/>
      <c r="M57" s="272"/>
    </row>
    <row r="58" spans="1:19" s="252" customFormat="1" ht="15">
      <c r="A58" s="262"/>
      <c r="B58" s="295" t="s">
        <v>220</v>
      </c>
      <c r="C58" s="297">
        <v>1</v>
      </c>
      <c r="D58" s="298" t="s">
        <v>110</v>
      </c>
      <c r="E58" s="299">
        <v>3</v>
      </c>
      <c r="F58" s="291">
        <v>5</v>
      </c>
      <c r="G58" s="292">
        <v>9.56</v>
      </c>
      <c r="H58" s="296">
        <v>7.4999999999999997E-2</v>
      </c>
      <c r="I58" s="289">
        <f t="shared" si="3"/>
        <v>10.76</v>
      </c>
      <c r="J58" s="276" t="s">
        <v>60</v>
      </c>
      <c r="K58" s="263"/>
      <c r="L58" s="263"/>
      <c r="M58" s="272"/>
    </row>
    <row r="59" spans="1:19" s="252" customFormat="1" ht="15">
      <c r="A59" s="262"/>
      <c r="B59" s="295"/>
      <c r="C59" s="297"/>
      <c r="D59" s="298"/>
      <c r="E59" s="299"/>
      <c r="F59" s="291"/>
      <c r="G59" s="292"/>
      <c r="H59" s="296"/>
      <c r="I59" s="289"/>
      <c r="J59" s="276"/>
      <c r="K59" s="263"/>
      <c r="L59" s="263"/>
      <c r="M59" s="272"/>
    </row>
    <row r="60" spans="1:19" s="252" customFormat="1" ht="13.5" customHeight="1">
      <c r="A60" s="262"/>
      <c r="B60" s="263"/>
      <c r="C60" s="277"/>
      <c r="D60" s="278"/>
      <c r="E60" s="279"/>
      <c r="F60" s="262"/>
      <c r="G60" s="263"/>
      <c r="H60" s="262"/>
      <c r="I60" s="289">
        <f>SUM(I56:I59)</f>
        <v>28.759999999999998</v>
      </c>
      <c r="J60" s="276" t="s">
        <v>60</v>
      </c>
      <c r="K60" s="281">
        <f>'DATA SHEET 2025-26'!G172</f>
        <v>7985.33</v>
      </c>
      <c r="L60" s="281" t="s">
        <v>111</v>
      </c>
      <c r="M60" s="282">
        <f>ROUND(I60*K60,0)</f>
        <v>229658</v>
      </c>
    </row>
    <row r="61" spans="1:19" s="252" customFormat="1" ht="80.25" customHeight="1">
      <c r="A61" s="262">
        <v>8</v>
      </c>
      <c r="B61" s="284" t="s">
        <v>139</v>
      </c>
      <c r="C61" s="284"/>
      <c r="D61" s="284"/>
      <c r="E61" s="284"/>
      <c r="F61" s="284"/>
      <c r="G61" s="284"/>
      <c r="H61" s="284"/>
      <c r="I61" s="285"/>
      <c r="J61" s="271"/>
      <c r="K61" s="263"/>
      <c r="L61" s="263"/>
      <c r="M61" s="272"/>
      <c r="O61" s="286"/>
      <c r="P61" s="254"/>
      <c r="Q61" s="254"/>
      <c r="R61" s="254"/>
      <c r="S61" s="254"/>
    </row>
    <row r="62" spans="1:19" s="252" customFormat="1" ht="15">
      <c r="A62" s="262"/>
      <c r="B62" s="295"/>
      <c r="C62" s="277"/>
      <c r="D62" s="278"/>
      <c r="E62" s="279"/>
      <c r="F62" s="281"/>
      <c r="G62" s="294"/>
      <c r="H62" s="281"/>
      <c r="I62" s="289">
        <v>8</v>
      </c>
      <c r="J62" s="276" t="s">
        <v>112</v>
      </c>
      <c r="K62" s="263"/>
      <c r="L62" s="263"/>
      <c r="M62" s="272"/>
    </row>
    <row r="63" spans="1:19" s="252" customFormat="1" ht="13.5" customHeight="1">
      <c r="A63" s="262"/>
      <c r="B63" s="263"/>
      <c r="C63" s="277"/>
      <c r="D63" s="278"/>
      <c r="E63" s="279"/>
      <c r="F63" s="262"/>
      <c r="G63" s="263"/>
      <c r="H63" s="262"/>
      <c r="I63" s="289">
        <f>SUM(I62)</f>
        <v>8</v>
      </c>
      <c r="J63" s="276" t="s">
        <v>112</v>
      </c>
      <c r="K63" s="281">
        <f>'DATA SHEET 2025-26'!G63</f>
        <v>76117.509999999995</v>
      </c>
      <c r="L63" s="281" t="s">
        <v>111</v>
      </c>
      <c r="M63" s="282">
        <f>ROUND(I63*K63,0)</f>
        <v>608940</v>
      </c>
    </row>
    <row r="64" spans="1:19" s="252" customFormat="1" ht="13.5" customHeight="1">
      <c r="A64" s="262"/>
      <c r="B64" s="263"/>
      <c r="C64" s="277"/>
      <c r="D64" s="278"/>
      <c r="E64" s="279"/>
      <c r="F64" s="262"/>
      <c r="G64" s="263"/>
      <c r="H64" s="280"/>
      <c r="I64" s="275"/>
      <c r="J64" s="276"/>
      <c r="K64" s="281"/>
      <c r="L64" s="281"/>
      <c r="M64" s="282"/>
    </row>
    <row r="65" spans="1:13" s="252" customFormat="1" ht="15">
      <c r="A65" s="263"/>
      <c r="B65" s="257"/>
      <c r="C65" s="257"/>
      <c r="D65" s="257"/>
      <c r="E65" s="257"/>
      <c r="F65" s="257"/>
      <c r="G65" s="257"/>
      <c r="H65" s="257"/>
      <c r="I65" s="300" t="s">
        <v>108</v>
      </c>
      <c r="J65" s="300"/>
      <c r="K65" s="300"/>
      <c r="L65" s="301"/>
      <c r="M65" s="302">
        <f>SUM(M7:M64)</f>
        <v>5567083</v>
      </c>
    </row>
    <row r="66" spans="1:13" s="252" customFormat="1" ht="15">
      <c r="C66" s="303"/>
      <c r="D66" s="313"/>
      <c r="E66" s="304"/>
      <c r="F66" s="305"/>
      <c r="H66" s="305"/>
      <c r="I66" s="303"/>
      <c r="M66" s="303"/>
    </row>
    <row r="67" spans="1:13" s="252" customFormat="1" ht="15">
      <c r="C67" s="303"/>
      <c r="D67" s="313"/>
      <c r="E67" s="304"/>
      <c r="F67" s="305"/>
      <c r="H67" s="305"/>
      <c r="I67" s="303"/>
      <c r="M67" s="303"/>
    </row>
    <row r="68" spans="1:13" s="252" customFormat="1" ht="15">
      <c r="C68" s="303"/>
      <c r="D68" s="313"/>
      <c r="E68" s="304"/>
      <c r="F68" s="305"/>
      <c r="H68" s="305"/>
      <c r="I68" s="305"/>
      <c r="J68" s="303"/>
      <c r="L68" s="305"/>
      <c r="M68" s="305"/>
    </row>
    <row r="69" spans="1:13" s="252" customFormat="1" ht="15">
      <c r="C69" s="303"/>
      <c r="D69" s="313"/>
      <c r="E69" s="304"/>
      <c r="F69" s="305"/>
      <c r="H69" s="305"/>
      <c r="I69" s="305"/>
      <c r="J69" s="303"/>
      <c r="L69" s="305"/>
      <c r="M69" s="305"/>
    </row>
    <row r="70" spans="1:13" s="252" customFormat="1" ht="15">
      <c r="C70" s="303"/>
      <c r="D70" s="313"/>
      <c r="E70" s="304"/>
      <c r="F70" s="305"/>
      <c r="H70" s="305"/>
      <c r="I70" s="305"/>
      <c r="J70" s="303"/>
      <c r="L70" s="305"/>
      <c r="M70" s="305"/>
    </row>
    <row r="71" spans="1:13" s="252" customFormat="1" ht="15">
      <c r="C71" s="303"/>
      <c r="D71" s="313"/>
      <c r="E71" s="304"/>
      <c r="F71" s="305"/>
      <c r="H71" s="305"/>
      <c r="I71" s="303"/>
      <c r="M71" s="303"/>
    </row>
    <row r="72" spans="1:13" s="252" customFormat="1" ht="15">
      <c r="C72" s="303"/>
      <c r="D72" s="313"/>
      <c r="E72" s="304"/>
      <c r="F72" s="305"/>
      <c r="H72" s="305"/>
      <c r="I72" s="303"/>
      <c r="M72" s="303"/>
    </row>
    <row r="73" spans="1:13" s="252" customFormat="1" ht="15">
      <c r="C73" s="303"/>
      <c r="D73" s="313"/>
      <c r="E73" s="304"/>
      <c r="F73" s="305"/>
      <c r="H73" s="305"/>
      <c r="I73" s="303"/>
      <c r="M73" s="303"/>
    </row>
    <row r="74" spans="1:13" s="252" customFormat="1" ht="15">
      <c r="C74" s="303"/>
      <c r="D74" s="313"/>
      <c r="E74" s="304"/>
      <c r="F74" s="305"/>
      <c r="H74" s="305"/>
      <c r="I74" s="303"/>
      <c r="M74" s="303"/>
    </row>
    <row r="75" spans="1:13" s="252" customFormat="1" ht="15">
      <c r="C75" s="303"/>
      <c r="D75" s="313"/>
      <c r="E75" s="304"/>
      <c r="F75" s="305"/>
      <c r="H75" s="305"/>
      <c r="I75" s="303"/>
      <c r="M75" s="303"/>
    </row>
    <row r="76" spans="1:13" s="252" customFormat="1" ht="15">
      <c r="C76" s="303"/>
      <c r="D76" s="313"/>
      <c r="E76" s="304"/>
      <c r="F76" s="305"/>
      <c r="H76" s="305"/>
      <c r="I76" s="303"/>
      <c r="M76" s="303"/>
    </row>
    <row r="77" spans="1:13" s="252" customFormat="1" ht="15">
      <c r="C77" s="303"/>
      <c r="D77" s="313"/>
      <c r="E77" s="304"/>
      <c r="F77" s="305"/>
      <c r="H77" s="305"/>
      <c r="I77" s="303"/>
      <c r="M77" s="303"/>
    </row>
    <row r="78" spans="1:13" s="252" customFormat="1" ht="15">
      <c r="C78" s="303"/>
      <c r="D78" s="313"/>
      <c r="E78" s="304"/>
      <c r="F78" s="305"/>
      <c r="H78" s="305"/>
      <c r="I78" s="303"/>
      <c r="M78" s="303"/>
    </row>
    <row r="79" spans="1:13" s="252" customFormat="1" ht="15">
      <c r="C79" s="303"/>
      <c r="D79" s="313"/>
      <c r="E79" s="304"/>
      <c r="F79" s="305"/>
      <c r="H79" s="305"/>
      <c r="I79" s="303"/>
      <c r="M79" s="303"/>
    </row>
    <row r="80" spans="1:13" s="252" customFormat="1" ht="15">
      <c r="C80" s="303"/>
      <c r="D80" s="313"/>
      <c r="E80" s="304"/>
      <c r="F80" s="305"/>
      <c r="H80" s="305"/>
      <c r="I80" s="303"/>
      <c r="M80" s="303"/>
    </row>
    <row r="81" spans="3:13" s="252" customFormat="1" ht="15">
      <c r="C81" s="303"/>
      <c r="D81" s="313"/>
      <c r="E81" s="304"/>
      <c r="F81" s="305"/>
      <c r="H81" s="305"/>
      <c r="I81" s="303"/>
      <c r="M81" s="303"/>
    </row>
    <row r="82" spans="3:13" s="252" customFormat="1" ht="15">
      <c r="C82" s="303"/>
      <c r="D82" s="313"/>
      <c r="E82" s="304"/>
      <c r="F82" s="305"/>
      <c r="H82" s="305"/>
      <c r="I82" s="303"/>
      <c r="M82" s="303"/>
    </row>
    <row r="83" spans="3:13" s="252" customFormat="1" ht="15">
      <c r="C83" s="303"/>
      <c r="D83" s="313"/>
      <c r="E83" s="304"/>
      <c r="F83" s="305"/>
      <c r="H83" s="305"/>
      <c r="I83" s="303"/>
      <c r="M83" s="303"/>
    </row>
    <row r="84" spans="3:13" s="252" customFormat="1" ht="15">
      <c r="C84" s="303"/>
      <c r="D84" s="313"/>
      <c r="E84" s="304"/>
      <c r="F84" s="305"/>
      <c r="H84" s="305"/>
      <c r="I84" s="303"/>
      <c r="M84" s="303"/>
    </row>
    <row r="85" spans="3:13" s="252" customFormat="1" ht="15">
      <c r="C85" s="303"/>
      <c r="D85" s="313"/>
      <c r="E85" s="304"/>
      <c r="F85" s="305"/>
      <c r="H85" s="305"/>
      <c r="I85" s="303"/>
      <c r="M85" s="303"/>
    </row>
    <row r="86" spans="3:13" s="252" customFormat="1" ht="15">
      <c r="C86" s="303"/>
      <c r="D86" s="313"/>
      <c r="E86" s="304"/>
      <c r="F86" s="305"/>
      <c r="H86" s="305"/>
      <c r="I86" s="303"/>
      <c r="M86" s="303"/>
    </row>
    <row r="87" spans="3:13" s="252" customFormat="1" ht="15">
      <c r="C87" s="303"/>
      <c r="D87" s="313"/>
      <c r="E87" s="304"/>
      <c r="F87" s="305"/>
      <c r="H87" s="305"/>
      <c r="I87" s="303"/>
      <c r="M87" s="303"/>
    </row>
    <row r="88" spans="3:13" s="252" customFormat="1" ht="15">
      <c r="C88" s="303"/>
      <c r="D88" s="313"/>
      <c r="E88" s="304"/>
      <c r="F88" s="305"/>
      <c r="H88" s="305"/>
      <c r="I88" s="303"/>
      <c r="M88" s="303"/>
    </row>
    <row r="89" spans="3:13" s="252" customFormat="1" ht="15">
      <c r="C89" s="303"/>
      <c r="D89" s="313"/>
      <c r="E89" s="304"/>
      <c r="F89" s="305"/>
      <c r="H89" s="305"/>
      <c r="I89" s="303"/>
      <c r="M89" s="303"/>
    </row>
    <row r="90" spans="3:13" s="252" customFormat="1" ht="15">
      <c r="C90" s="303"/>
      <c r="D90" s="313"/>
      <c r="E90" s="304"/>
      <c r="F90" s="305"/>
      <c r="H90" s="305"/>
      <c r="I90" s="303"/>
      <c r="M90" s="303"/>
    </row>
    <row r="91" spans="3:13" s="252" customFormat="1" ht="15">
      <c r="C91" s="303"/>
      <c r="D91" s="313"/>
      <c r="E91" s="304"/>
      <c r="F91" s="305"/>
      <c r="H91" s="305"/>
      <c r="I91" s="303"/>
      <c r="M91" s="303"/>
    </row>
    <row r="92" spans="3:13" s="252" customFormat="1" ht="15">
      <c r="C92" s="303"/>
      <c r="D92" s="313"/>
      <c r="E92" s="304"/>
      <c r="F92" s="305"/>
      <c r="H92" s="305"/>
      <c r="I92" s="303"/>
      <c r="M92" s="303"/>
    </row>
    <row r="93" spans="3:13" s="252" customFormat="1" ht="15">
      <c r="C93" s="303"/>
      <c r="D93" s="313"/>
      <c r="E93" s="304"/>
      <c r="F93" s="305"/>
      <c r="H93" s="305"/>
      <c r="I93" s="303"/>
      <c r="M93" s="303"/>
    </row>
    <row r="94" spans="3:13" s="252" customFormat="1" ht="15">
      <c r="C94" s="303"/>
      <c r="D94" s="313"/>
      <c r="E94" s="304"/>
      <c r="F94" s="305"/>
      <c r="H94" s="305"/>
      <c r="I94" s="303"/>
      <c r="M94" s="303"/>
    </row>
    <row r="95" spans="3:13" s="252" customFormat="1" ht="15">
      <c r="C95" s="303"/>
      <c r="D95" s="313"/>
      <c r="E95" s="304"/>
      <c r="F95" s="305"/>
      <c r="H95" s="305"/>
      <c r="I95" s="303"/>
      <c r="M95" s="303"/>
    </row>
    <row r="96" spans="3:13" s="252" customFormat="1" ht="15">
      <c r="C96" s="303"/>
      <c r="D96" s="313"/>
      <c r="E96" s="304"/>
      <c r="F96" s="305"/>
      <c r="H96" s="305"/>
      <c r="I96" s="303"/>
      <c r="M96" s="303"/>
    </row>
    <row r="97" spans="3:13" s="252" customFormat="1" ht="15">
      <c r="C97" s="303"/>
      <c r="D97" s="313"/>
      <c r="E97" s="304"/>
      <c r="F97" s="305"/>
      <c r="H97" s="305"/>
      <c r="I97" s="303"/>
      <c r="M97" s="303"/>
    </row>
    <row r="98" spans="3:13" s="252" customFormat="1" ht="15">
      <c r="C98" s="303"/>
      <c r="D98" s="313"/>
      <c r="E98" s="304"/>
      <c r="F98" s="305"/>
      <c r="H98" s="305"/>
      <c r="I98" s="303"/>
      <c r="M98" s="303"/>
    </row>
    <row r="99" spans="3:13" s="252" customFormat="1" ht="15">
      <c r="C99" s="303"/>
      <c r="D99" s="313"/>
      <c r="E99" s="304"/>
      <c r="F99" s="305"/>
      <c r="H99" s="305"/>
      <c r="I99" s="303"/>
      <c r="M99" s="303"/>
    </row>
    <row r="100" spans="3:13" s="252" customFormat="1" ht="15">
      <c r="C100" s="303"/>
      <c r="D100" s="313"/>
      <c r="E100" s="304"/>
      <c r="F100" s="305"/>
      <c r="H100" s="305"/>
      <c r="I100" s="303"/>
      <c r="M100" s="303"/>
    </row>
    <row r="101" spans="3:13" s="252" customFormat="1" ht="15">
      <c r="C101" s="303"/>
      <c r="D101" s="313"/>
      <c r="E101" s="304"/>
      <c r="F101" s="305"/>
      <c r="H101" s="305"/>
      <c r="I101" s="303"/>
      <c r="M101" s="303"/>
    </row>
    <row r="102" spans="3:13" s="252" customFormat="1" ht="15">
      <c r="C102" s="303"/>
      <c r="D102" s="313"/>
      <c r="E102" s="304"/>
      <c r="F102" s="305"/>
      <c r="H102" s="305"/>
      <c r="I102" s="303"/>
      <c r="M102" s="303"/>
    </row>
    <row r="103" spans="3:13" s="252" customFormat="1" ht="15">
      <c r="C103" s="303"/>
      <c r="D103" s="313"/>
      <c r="E103" s="304"/>
      <c r="F103" s="305"/>
      <c r="H103" s="305"/>
      <c r="I103" s="303"/>
      <c r="M103" s="303"/>
    </row>
    <row r="104" spans="3:13" s="252" customFormat="1" ht="15">
      <c r="C104" s="303"/>
      <c r="D104" s="313"/>
      <c r="E104" s="304"/>
      <c r="F104" s="305"/>
      <c r="H104" s="305"/>
      <c r="I104" s="303"/>
      <c r="M104" s="303"/>
    </row>
    <row r="105" spans="3:13" s="252" customFormat="1" ht="15">
      <c r="C105" s="303"/>
      <c r="D105" s="313"/>
      <c r="E105" s="304"/>
      <c r="F105" s="305"/>
      <c r="H105" s="305"/>
      <c r="I105" s="303"/>
      <c r="M105" s="303"/>
    </row>
    <row r="106" spans="3:13" s="252" customFormat="1" ht="15">
      <c r="C106" s="303"/>
      <c r="D106" s="313"/>
      <c r="E106" s="304"/>
      <c r="F106" s="305"/>
      <c r="H106" s="305"/>
      <c r="I106" s="303"/>
      <c r="M106" s="303"/>
    </row>
    <row r="107" spans="3:13" s="252" customFormat="1" ht="15">
      <c r="C107" s="303"/>
      <c r="D107" s="313"/>
      <c r="E107" s="304"/>
      <c r="F107" s="305"/>
      <c r="H107" s="305"/>
      <c r="I107" s="303"/>
      <c r="M107" s="303"/>
    </row>
    <row r="108" spans="3:13" s="252" customFormat="1" ht="15">
      <c r="C108" s="303"/>
      <c r="D108" s="313"/>
      <c r="E108" s="304"/>
      <c r="F108" s="305"/>
      <c r="H108" s="305"/>
      <c r="I108" s="303"/>
      <c r="M108" s="303"/>
    </row>
    <row r="109" spans="3:13" s="252" customFormat="1" ht="15">
      <c r="C109" s="303"/>
      <c r="D109" s="313"/>
      <c r="E109" s="304"/>
      <c r="F109" s="305"/>
      <c r="H109" s="305"/>
      <c r="I109" s="303"/>
      <c r="M109" s="303"/>
    </row>
    <row r="110" spans="3:13" s="252" customFormat="1" ht="15">
      <c r="C110" s="303"/>
      <c r="D110" s="313"/>
      <c r="E110" s="304"/>
      <c r="F110" s="305"/>
      <c r="H110" s="305"/>
      <c r="I110" s="303"/>
      <c r="M110" s="303"/>
    </row>
    <row r="111" spans="3:13" s="252" customFormat="1" ht="15">
      <c r="C111" s="303"/>
      <c r="D111" s="313"/>
      <c r="E111" s="304"/>
      <c r="F111" s="305"/>
      <c r="H111" s="305"/>
      <c r="I111" s="303"/>
      <c r="M111" s="303"/>
    </row>
    <row r="112" spans="3:13" s="252" customFormat="1" ht="15">
      <c r="C112" s="303"/>
      <c r="D112" s="313"/>
      <c r="E112" s="304"/>
      <c r="F112" s="305"/>
      <c r="H112" s="305"/>
      <c r="I112" s="303"/>
      <c r="M112" s="303"/>
    </row>
    <row r="113" spans="3:13" s="252" customFormat="1" ht="15">
      <c r="C113" s="303"/>
      <c r="D113" s="313"/>
      <c r="E113" s="304"/>
      <c r="F113" s="305"/>
      <c r="H113" s="305"/>
      <c r="I113" s="303"/>
      <c r="M113" s="303"/>
    </row>
    <row r="114" spans="3:13" s="252" customFormat="1" ht="15">
      <c r="C114" s="303"/>
      <c r="D114" s="313"/>
      <c r="E114" s="304"/>
      <c r="F114" s="305"/>
      <c r="H114" s="305"/>
      <c r="I114" s="303"/>
      <c r="M114" s="303"/>
    </row>
    <row r="115" spans="3:13" s="252" customFormat="1" ht="15">
      <c r="C115" s="303"/>
      <c r="D115" s="313"/>
      <c r="E115" s="304"/>
      <c r="F115" s="305"/>
      <c r="H115" s="305"/>
      <c r="I115" s="303"/>
      <c r="M115" s="303"/>
    </row>
    <row r="116" spans="3:13" s="252" customFormat="1" ht="15">
      <c r="C116" s="303"/>
      <c r="D116" s="313"/>
      <c r="E116" s="304"/>
      <c r="F116" s="305"/>
      <c r="H116" s="305"/>
      <c r="I116" s="303"/>
      <c r="M116" s="303"/>
    </row>
    <row r="117" spans="3:13" s="252" customFormat="1" ht="15">
      <c r="C117" s="303"/>
      <c r="D117" s="313"/>
      <c r="E117" s="304"/>
      <c r="F117" s="305"/>
      <c r="H117" s="305"/>
      <c r="I117" s="303"/>
      <c r="M117" s="303"/>
    </row>
    <row r="118" spans="3:13" s="252" customFormat="1" ht="15">
      <c r="C118" s="303"/>
      <c r="D118" s="313"/>
      <c r="E118" s="304"/>
      <c r="F118" s="305"/>
      <c r="H118" s="305"/>
      <c r="I118" s="303"/>
      <c r="M118" s="303"/>
    </row>
    <row r="119" spans="3:13" s="252" customFormat="1" ht="15">
      <c r="C119" s="303"/>
      <c r="D119" s="313"/>
      <c r="E119" s="304"/>
      <c r="F119" s="305"/>
      <c r="H119" s="305"/>
      <c r="I119" s="303"/>
      <c r="M119" s="303"/>
    </row>
    <row r="120" spans="3:13" s="252" customFormat="1" ht="15">
      <c r="C120" s="303"/>
      <c r="D120" s="313"/>
      <c r="E120" s="304"/>
      <c r="F120" s="305"/>
      <c r="H120" s="305"/>
      <c r="I120" s="303"/>
      <c r="M120" s="303"/>
    </row>
    <row r="121" spans="3:13" s="252" customFormat="1" ht="15">
      <c r="C121" s="303"/>
      <c r="D121" s="313"/>
      <c r="E121" s="304"/>
      <c r="F121" s="305"/>
      <c r="H121" s="305"/>
      <c r="I121" s="303"/>
      <c r="M121" s="303"/>
    </row>
    <row r="122" spans="3:13" s="252" customFormat="1" ht="15">
      <c r="C122" s="303"/>
      <c r="D122" s="313"/>
      <c r="E122" s="304"/>
      <c r="F122" s="305"/>
      <c r="H122" s="305"/>
      <c r="I122" s="303"/>
      <c r="M122" s="303"/>
    </row>
    <row r="123" spans="3:13" s="252" customFormat="1" ht="15">
      <c r="C123" s="303"/>
      <c r="D123" s="313"/>
      <c r="E123" s="304"/>
      <c r="F123" s="305"/>
      <c r="H123" s="305"/>
      <c r="I123" s="303"/>
      <c r="M123" s="303"/>
    </row>
    <row r="124" spans="3:13" s="252" customFormat="1" ht="15">
      <c r="C124" s="303"/>
      <c r="D124" s="313"/>
      <c r="E124" s="304"/>
      <c r="F124" s="305"/>
      <c r="H124" s="305"/>
      <c r="I124" s="303"/>
      <c r="M124" s="303"/>
    </row>
    <row r="125" spans="3:13" s="252" customFormat="1" ht="15">
      <c r="C125" s="303"/>
      <c r="D125" s="313"/>
      <c r="E125" s="304"/>
      <c r="F125" s="305"/>
      <c r="H125" s="305"/>
      <c r="I125" s="303"/>
      <c r="M125" s="303"/>
    </row>
    <row r="126" spans="3:13" s="252" customFormat="1" ht="15">
      <c r="C126" s="303"/>
      <c r="D126" s="313"/>
      <c r="E126" s="304"/>
      <c r="F126" s="305"/>
      <c r="H126" s="305"/>
      <c r="I126" s="303"/>
      <c r="M126" s="303"/>
    </row>
    <row r="127" spans="3:13" s="252" customFormat="1" ht="15">
      <c r="C127" s="303"/>
      <c r="D127" s="313"/>
      <c r="E127" s="304"/>
      <c r="F127" s="305"/>
      <c r="H127" s="305"/>
      <c r="I127" s="303"/>
      <c r="M127" s="303"/>
    </row>
    <row r="128" spans="3:13" s="252" customFormat="1" ht="15">
      <c r="C128" s="303"/>
      <c r="D128" s="313"/>
      <c r="E128" s="304"/>
      <c r="F128" s="305"/>
      <c r="H128" s="305"/>
      <c r="I128" s="303"/>
      <c r="M128" s="303"/>
    </row>
    <row r="129" spans="3:13" s="252" customFormat="1" ht="15">
      <c r="C129" s="303"/>
      <c r="D129" s="313"/>
      <c r="E129" s="304"/>
      <c r="F129" s="305"/>
      <c r="H129" s="305"/>
      <c r="I129" s="303"/>
      <c r="M129" s="303"/>
    </row>
    <row r="130" spans="3:13" s="252" customFormat="1" ht="15">
      <c r="C130" s="303"/>
      <c r="D130" s="313"/>
      <c r="E130" s="304"/>
      <c r="F130" s="305"/>
      <c r="H130" s="305"/>
      <c r="I130" s="303"/>
      <c r="M130" s="303"/>
    </row>
    <row r="131" spans="3:13" s="252" customFormat="1" ht="15">
      <c r="C131" s="303"/>
      <c r="D131" s="313"/>
      <c r="E131" s="304"/>
      <c r="F131" s="305"/>
      <c r="H131" s="305"/>
      <c r="I131" s="303"/>
      <c r="M131" s="303"/>
    </row>
    <row r="132" spans="3:13" s="252" customFormat="1" ht="15">
      <c r="C132" s="303"/>
      <c r="D132" s="313"/>
      <c r="E132" s="304"/>
      <c r="F132" s="305"/>
      <c r="H132" s="305"/>
      <c r="I132" s="303"/>
      <c r="M132" s="303"/>
    </row>
    <row r="133" spans="3:13" s="252" customFormat="1" ht="15">
      <c r="C133" s="303"/>
      <c r="D133" s="313"/>
      <c r="E133" s="304"/>
      <c r="F133" s="305"/>
      <c r="H133" s="305"/>
      <c r="I133" s="303"/>
      <c r="M133" s="303"/>
    </row>
    <row r="134" spans="3:13" s="252" customFormat="1" ht="15">
      <c r="C134" s="303"/>
      <c r="D134" s="313"/>
      <c r="E134" s="304"/>
      <c r="F134" s="305"/>
      <c r="H134" s="305"/>
      <c r="I134" s="303"/>
      <c r="M134" s="303"/>
    </row>
    <row r="135" spans="3:13" s="252" customFormat="1" ht="15">
      <c r="C135" s="303"/>
      <c r="D135" s="313"/>
      <c r="E135" s="304"/>
      <c r="F135" s="305"/>
      <c r="H135" s="305"/>
      <c r="I135" s="303"/>
      <c r="M135" s="303"/>
    </row>
    <row r="136" spans="3:13" s="252" customFormat="1" ht="15">
      <c r="C136" s="303"/>
      <c r="D136" s="313"/>
      <c r="E136" s="304"/>
      <c r="F136" s="305"/>
      <c r="H136" s="305"/>
      <c r="I136" s="303"/>
      <c r="M136" s="303"/>
    </row>
    <row r="137" spans="3:13" s="252" customFormat="1" ht="15">
      <c r="C137" s="303"/>
      <c r="D137" s="313"/>
      <c r="E137" s="304"/>
      <c r="F137" s="305"/>
      <c r="H137" s="305"/>
      <c r="I137" s="303"/>
      <c r="M137" s="303"/>
    </row>
    <row r="138" spans="3:13" s="252" customFormat="1" ht="15">
      <c r="C138" s="303"/>
      <c r="D138" s="313"/>
      <c r="E138" s="304"/>
      <c r="F138" s="305"/>
      <c r="H138" s="305"/>
      <c r="I138" s="303"/>
      <c r="M138" s="303"/>
    </row>
    <row r="139" spans="3:13" s="252" customFormat="1" ht="15">
      <c r="C139" s="303"/>
      <c r="D139" s="313"/>
      <c r="E139" s="304"/>
      <c r="F139" s="305"/>
      <c r="H139" s="305"/>
      <c r="I139" s="303"/>
      <c r="M139" s="303"/>
    </row>
    <row r="140" spans="3:13" s="252" customFormat="1" ht="15">
      <c r="C140" s="303"/>
      <c r="D140" s="313"/>
      <c r="E140" s="304"/>
      <c r="F140" s="305"/>
      <c r="H140" s="305"/>
      <c r="I140" s="303"/>
      <c r="M140" s="303"/>
    </row>
    <row r="141" spans="3:13" s="252" customFormat="1" ht="15">
      <c r="C141" s="303"/>
      <c r="D141" s="313"/>
      <c r="E141" s="304"/>
      <c r="F141" s="305"/>
      <c r="H141" s="305"/>
      <c r="I141" s="303"/>
      <c r="M141" s="303"/>
    </row>
    <row r="142" spans="3:13" s="252" customFormat="1" ht="15">
      <c r="C142" s="303"/>
      <c r="D142" s="313"/>
      <c r="E142" s="304"/>
      <c r="F142" s="305"/>
      <c r="H142" s="305"/>
      <c r="I142" s="303"/>
      <c r="M142" s="303"/>
    </row>
    <row r="143" spans="3:13" s="252" customFormat="1" ht="15">
      <c r="C143" s="303"/>
      <c r="D143" s="313"/>
      <c r="E143" s="304"/>
      <c r="F143" s="305"/>
      <c r="H143" s="305"/>
      <c r="I143" s="303"/>
      <c r="M143" s="303"/>
    </row>
    <row r="144" spans="3:13" s="252" customFormat="1" ht="15">
      <c r="C144" s="303"/>
      <c r="D144" s="313"/>
      <c r="E144" s="304"/>
      <c r="F144" s="305"/>
      <c r="H144" s="305"/>
      <c r="I144" s="303"/>
      <c r="M144" s="303"/>
    </row>
    <row r="145" spans="3:13" s="252" customFormat="1" ht="15">
      <c r="C145" s="303"/>
      <c r="D145" s="313"/>
      <c r="E145" s="304"/>
      <c r="F145" s="305"/>
      <c r="H145" s="305"/>
      <c r="I145" s="303"/>
      <c r="M145" s="303"/>
    </row>
    <row r="146" spans="3:13" s="252" customFormat="1" ht="15">
      <c r="C146" s="303"/>
      <c r="D146" s="313"/>
      <c r="E146" s="304"/>
      <c r="F146" s="305"/>
      <c r="H146" s="305"/>
      <c r="I146" s="303"/>
      <c r="M146" s="303"/>
    </row>
    <row r="147" spans="3:13" s="252" customFormat="1" ht="15">
      <c r="C147" s="303"/>
      <c r="D147" s="313"/>
      <c r="E147" s="304"/>
      <c r="F147" s="305"/>
      <c r="H147" s="305"/>
      <c r="I147" s="303"/>
      <c r="M147" s="303"/>
    </row>
    <row r="148" spans="3:13" s="252" customFormat="1" ht="15">
      <c r="C148" s="303"/>
      <c r="D148" s="313"/>
      <c r="E148" s="304"/>
      <c r="F148" s="305"/>
      <c r="H148" s="305"/>
      <c r="I148" s="303"/>
      <c r="M148" s="303"/>
    </row>
    <row r="149" spans="3:13" s="252" customFormat="1" ht="15">
      <c r="C149" s="303"/>
      <c r="D149" s="313"/>
      <c r="E149" s="304"/>
      <c r="F149" s="305"/>
      <c r="H149" s="305"/>
      <c r="I149" s="303"/>
      <c r="M149" s="303"/>
    </row>
    <row r="150" spans="3:13" s="252" customFormat="1" ht="15">
      <c r="C150" s="303"/>
      <c r="D150" s="313"/>
      <c r="E150" s="304"/>
      <c r="F150" s="305"/>
      <c r="H150" s="305"/>
      <c r="I150" s="303"/>
      <c r="M150" s="303"/>
    </row>
    <row r="151" spans="3:13" s="252" customFormat="1" ht="15">
      <c r="C151" s="303"/>
      <c r="D151" s="313"/>
      <c r="E151" s="304"/>
      <c r="F151" s="305"/>
      <c r="H151" s="305"/>
      <c r="I151" s="303"/>
      <c r="M151" s="303"/>
    </row>
    <row r="152" spans="3:13" s="252" customFormat="1" ht="15">
      <c r="C152" s="303"/>
      <c r="D152" s="313"/>
      <c r="E152" s="304"/>
      <c r="F152" s="305"/>
      <c r="H152" s="305"/>
      <c r="I152" s="303"/>
      <c r="M152" s="303"/>
    </row>
    <row r="153" spans="3:13" s="252" customFormat="1" ht="15">
      <c r="C153" s="303"/>
      <c r="D153" s="313"/>
      <c r="E153" s="304"/>
      <c r="F153" s="305"/>
      <c r="H153" s="305"/>
      <c r="I153" s="303"/>
      <c r="M153" s="303"/>
    </row>
    <row r="154" spans="3:13" s="252" customFormat="1" ht="15">
      <c r="C154" s="303"/>
      <c r="D154" s="313"/>
      <c r="E154" s="304"/>
      <c r="F154" s="305"/>
      <c r="H154" s="305"/>
      <c r="I154" s="303"/>
      <c r="M154" s="303"/>
    </row>
    <row r="155" spans="3:13" s="252" customFormat="1" ht="15">
      <c r="C155" s="303"/>
      <c r="D155" s="313"/>
      <c r="E155" s="304"/>
      <c r="F155" s="305"/>
      <c r="H155" s="305"/>
      <c r="I155" s="303"/>
      <c r="M155" s="303"/>
    </row>
    <row r="156" spans="3:13" s="252" customFormat="1" ht="15">
      <c r="C156" s="303"/>
      <c r="D156" s="313"/>
      <c r="E156" s="304"/>
      <c r="F156" s="305"/>
      <c r="H156" s="305"/>
      <c r="I156" s="303"/>
      <c r="M156" s="303"/>
    </row>
    <row r="157" spans="3:13" s="252" customFormat="1" ht="15">
      <c r="C157" s="303"/>
      <c r="D157" s="313"/>
      <c r="E157" s="304"/>
      <c r="F157" s="305"/>
      <c r="H157" s="305"/>
      <c r="I157" s="303"/>
      <c r="M157" s="303"/>
    </row>
    <row r="158" spans="3:13" s="252" customFormat="1" ht="15">
      <c r="C158" s="303"/>
      <c r="D158" s="313"/>
      <c r="E158" s="304"/>
      <c r="F158" s="305"/>
      <c r="H158" s="305"/>
      <c r="I158" s="303"/>
      <c r="M158" s="303"/>
    </row>
    <row r="159" spans="3:13" s="252" customFormat="1" ht="15">
      <c r="C159" s="303"/>
      <c r="D159" s="313"/>
      <c r="E159" s="304"/>
      <c r="F159" s="305"/>
      <c r="H159" s="305"/>
      <c r="I159" s="303"/>
      <c r="M159" s="303"/>
    </row>
    <row r="160" spans="3:13" s="252" customFormat="1" ht="15">
      <c r="C160" s="303"/>
      <c r="D160" s="313"/>
      <c r="E160" s="304"/>
      <c r="F160" s="305"/>
      <c r="H160" s="305"/>
      <c r="I160" s="303"/>
      <c r="M160" s="303"/>
    </row>
    <row r="161" spans="3:13" s="252" customFormat="1" ht="15">
      <c r="C161" s="303"/>
      <c r="D161" s="313"/>
      <c r="E161" s="304"/>
      <c r="F161" s="305"/>
      <c r="H161" s="305"/>
      <c r="I161" s="303"/>
      <c r="M161" s="303"/>
    </row>
    <row r="162" spans="3:13" s="252" customFormat="1" ht="15">
      <c r="C162" s="303"/>
      <c r="D162" s="313"/>
      <c r="E162" s="304"/>
      <c r="F162" s="305"/>
      <c r="H162" s="305"/>
      <c r="I162" s="303"/>
      <c r="M162" s="303"/>
    </row>
    <row r="163" spans="3:13" s="252" customFormat="1" ht="15">
      <c r="C163" s="303"/>
      <c r="D163" s="313"/>
      <c r="E163" s="304"/>
      <c r="F163" s="305"/>
      <c r="H163" s="305"/>
      <c r="I163" s="303"/>
      <c r="M163" s="303"/>
    </row>
    <row r="164" spans="3:13" s="252" customFormat="1" ht="15">
      <c r="C164" s="303"/>
      <c r="D164" s="313"/>
      <c r="E164" s="304"/>
      <c r="F164" s="305"/>
      <c r="H164" s="305"/>
      <c r="I164" s="303"/>
      <c r="M164" s="303"/>
    </row>
    <row r="165" spans="3:13" s="252" customFormat="1" ht="15">
      <c r="C165" s="303"/>
      <c r="D165" s="313"/>
      <c r="E165" s="304"/>
      <c r="F165" s="305"/>
      <c r="H165" s="305"/>
      <c r="I165" s="303"/>
      <c r="M165" s="303"/>
    </row>
  </sheetData>
  <mergeCells count="35">
    <mergeCell ref="B65:H65"/>
    <mergeCell ref="I65:K65"/>
    <mergeCell ref="B50:H50"/>
    <mergeCell ref="O50:S50"/>
    <mergeCell ref="B55:H55"/>
    <mergeCell ref="O55:S55"/>
    <mergeCell ref="B61:H61"/>
    <mergeCell ref="O61:S61"/>
    <mergeCell ref="B43:H43"/>
    <mergeCell ref="O43:S43"/>
    <mergeCell ref="L4:L5"/>
    <mergeCell ref="M4:M5"/>
    <mergeCell ref="C6:E6"/>
    <mergeCell ref="I6:J6"/>
    <mergeCell ref="B7:H7"/>
    <mergeCell ref="B18:H18"/>
    <mergeCell ref="K4:K5"/>
    <mergeCell ref="O18:S18"/>
    <mergeCell ref="B25:H25"/>
    <mergeCell ref="O25:S25"/>
    <mergeCell ref="B36:H36"/>
    <mergeCell ref="O36:S36"/>
    <mergeCell ref="B13:H13"/>
    <mergeCell ref="A4:A5"/>
    <mergeCell ref="B4:B5"/>
    <mergeCell ref="C4:E5"/>
    <mergeCell ref="F4:H4"/>
    <mergeCell ref="I4:J5"/>
    <mergeCell ref="A3:B3"/>
    <mergeCell ref="C3:H3"/>
    <mergeCell ref="I3:K3"/>
    <mergeCell ref="L3:M3"/>
    <mergeCell ref="A1:M1"/>
    <mergeCell ref="A2:B2"/>
    <mergeCell ref="C2:M2"/>
  </mergeCells>
  <printOptions horizontalCentered="1"/>
  <pageMargins left="0.34" right="0.1" top="0.17" bottom="0.25" header="0.52" footer="0.08"/>
  <pageSetup paperSize="9" scale="8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S111"/>
  <sheetViews>
    <sheetView defaultGridColor="0" view="pageBreakPreview" colorId="22" zoomScaleSheetLayoutView="100" workbookViewId="0">
      <selection sqref="A1:M1"/>
    </sheetView>
  </sheetViews>
  <sheetFormatPr defaultRowHeight="12.75"/>
  <cols>
    <col min="1" max="1" width="5" style="26" customWidth="1"/>
    <col min="2" max="2" width="28" style="26" customWidth="1"/>
    <col min="3" max="3" width="2.83203125" style="26" customWidth="1"/>
    <col min="4" max="4" width="2.1640625" style="26" customWidth="1"/>
    <col min="5" max="5" width="6.33203125" style="37" customWidth="1"/>
    <col min="6" max="6" width="9.5" style="38" customWidth="1"/>
    <col min="7" max="7" width="9" style="26" customWidth="1"/>
    <col min="8" max="8" width="9.5" style="38" customWidth="1"/>
    <col min="9" max="9" width="10.1640625" style="39" customWidth="1"/>
    <col min="10" max="10" width="6.33203125" style="26" customWidth="1"/>
    <col min="11" max="11" width="10.33203125" style="26" customWidth="1"/>
    <col min="12" max="12" width="9" style="26" customWidth="1"/>
    <col min="13" max="13" width="13.6640625" style="39" customWidth="1"/>
    <col min="14" max="14" width="11.33203125" style="26" bestFit="1" customWidth="1"/>
    <col min="15" max="16384" width="9.33203125" style="26"/>
  </cols>
  <sheetData>
    <row r="1" spans="1:19" ht="24.75" customHeight="1">
      <c r="A1" s="190" t="s">
        <v>178</v>
      </c>
      <c r="B1" s="190"/>
      <c r="C1" s="190"/>
      <c r="D1" s="190"/>
      <c r="E1" s="190"/>
      <c r="F1" s="190"/>
      <c r="G1" s="190"/>
      <c r="H1" s="190"/>
      <c r="I1" s="190"/>
      <c r="J1" s="190"/>
      <c r="K1" s="190"/>
      <c r="L1" s="190"/>
      <c r="M1" s="190"/>
    </row>
    <row r="2" spans="1:19" s="27" customFormat="1" ht="55.5" customHeight="1">
      <c r="A2" s="191" t="s">
        <v>109</v>
      </c>
      <c r="B2" s="191"/>
      <c r="C2" s="192" t="str">
        <f>'lead 2025-26'!C3</f>
        <v>Construction of Slab culvert at 4/2 to 4/4 on the road from NH167B to Kambaladinne road via Bodawada, Akkampeta and Renimadugu in Pamuru Mandal.</v>
      </c>
      <c r="D2" s="192"/>
      <c r="E2" s="192"/>
      <c r="F2" s="192"/>
      <c r="G2" s="192"/>
      <c r="H2" s="192"/>
      <c r="I2" s="192"/>
      <c r="J2" s="192"/>
      <c r="K2" s="192"/>
      <c r="L2" s="192"/>
      <c r="M2" s="192"/>
    </row>
    <row r="3" spans="1:19" s="27" customFormat="1" ht="28.5" customHeight="1">
      <c r="A3" s="191" t="s">
        <v>246</v>
      </c>
      <c r="B3" s="191"/>
      <c r="C3" s="192" t="s">
        <v>127</v>
      </c>
      <c r="D3" s="192"/>
      <c r="E3" s="192"/>
      <c r="F3" s="192"/>
      <c r="G3" s="192"/>
      <c r="H3" s="192"/>
      <c r="I3" s="192"/>
      <c r="J3" s="192"/>
      <c r="K3" s="192"/>
      <c r="L3" s="192"/>
      <c r="M3" s="192"/>
    </row>
    <row r="4" spans="1:19" s="27" customFormat="1" ht="15" customHeight="1">
      <c r="A4" s="186"/>
      <c r="B4" s="186"/>
      <c r="C4" s="187"/>
      <c r="D4" s="187"/>
      <c r="E4" s="187"/>
      <c r="F4" s="187"/>
      <c r="G4" s="187"/>
      <c r="H4" s="187"/>
      <c r="I4" s="188" t="s">
        <v>95</v>
      </c>
      <c r="J4" s="188"/>
      <c r="K4" s="188"/>
      <c r="L4" s="189">
        <f>M11</f>
        <v>11132</v>
      </c>
      <c r="M4" s="189"/>
    </row>
    <row r="5" spans="1:19" s="27" customFormat="1" ht="15" customHeight="1">
      <c r="A5" s="173" t="s">
        <v>96</v>
      </c>
      <c r="B5" s="173" t="s">
        <v>97</v>
      </c>
      <c r="C5" s="173" t="s">
        <v>98</v>
      </c>
      <c r="D5" s="173"/>
      <c r="E5" s="173"/>
      <c r="F5" s="173" t="s">
        <v>99</v>
      </c>
      <c r="G5" s="173"/>
      <c r="H5" s="173"/>
      <c r="I5" s="176" t="s">
        <v>100</v>
      </c>
      <c r="J5" s="177"/>
      <c r="K5" s="175" t="s">
        <v>59</v>
      </c>
      <c r="L5" s="180" t="s">
        <v>101</v>
      </c>
      <c r="M5" s="175" t="s">
        <v>102</v>
      </c>
    </row>
    <row r="6" spans="1:19" s="27" customFormat="1" ht="15">
      <c r="A6" s="173"/>
      <c r="B6" s="173"/>
      <c r="C6" s="173"/>
      <c r="D6" s="173"/>
      <c r="E6" s="173"/>
      <c r="F6" s="28" t="s">
        <v>103</v>
      </c>
      <c r="G6" s="30" t="s">
        <v>104</v>
      </c>
      <c r="H6" s="28" t="s">
        <v>105</v>
      </c>
      <c r="I6" s="178"/>
      <c r="J6" s="179"/>
      <c r="K6" s="175"/>
      <c r="L6" s="181"/>
      <c r="M6" s="175"/>
      <c r="N6" s="31"/>
    </row>
    <row r="7" spans="1:19" s="27" customFormat="1" ht="15">
      <c r="A7" s="28">
        <v>1</v>
      </c>
      <c r="B7" s="28">
        <v>2</v>
      </c>
      <c r="C7" s="173">
        <v>3</v>
      </c>
      <c r="D7" s="173"/>
      <c r="E7" s="173"/>
      <c r="F7" s="28">
        <v>4</v>
      </c>
      <c r="G7" s="30">
        <v>5</v>
      </c>
      <c r="H7" s="28">
        <v>6</v>
      </c>
      <c r="I7" s="182">
        <v>7</v>
      </c>
      <c r="J7" s="183"/>
      <c r="K7" s="84">
        <v>8</v>
      </c>
      <c r="L7" s="84">
        <v>9</v>
      </c>
      <c r="M7" s="84">
        <v>10</v>
      </c>
    </row>
    <row r="8" spans="1:19" s="27" customFormat="1" ht="321" customHeight="1">
      <c r="A8" s="28">
        <v>1</v>
      </c>
      <c r="B8" s="184" t="s">
        <v>243</v>
      </c>
      <c r="C8" s="185"/>
      <c r="D8" s="185"/>
      <c r="E8" s="185"/>
      <c r="F8" s="185"/>
      <c r="G8" s="185"/>
      <c r="H8" s="185"/>
      <c r="I8" s="52"/>
      <c r="J8" s="29"/>
      <c r="K8" s="30"/>
      <c r="L8" s="30"/>
      <c r="M8" s="32"/>
      <c r="O8" s="61"/>
      <c r="P8" s="62"/>
      <c r="Q8" s="62"/>
      <c r="R8" s="62"/>
      <c r="S8" s="62"/>
    </row>
    <row r="9" spans="1:19" s="27" customFormat="1" ht="15">
      <c r="A9" s="28"/>
      <c r="B9" s="53"/>
      <c r="C9" s="54">
        <v>1</v>
      </c>
      <c r="D9" s="55" t="s">
        <v>110</v>
      </c>
      <c r="E9" s="56">
        <v>4</v>
      </c>
      <c r="F9" s="57"/>
      <c r="G9" s="57"/>
      <c r="H9" s="58"/>
      <c r="I9" s="64">
        <f>ROUND(C9*E9,2)</f>
        <v>4</v>
      </c>
      <c r="J9" s="59" t="s">
        <v>98</v>
      </c>
      <c r="K9" s="134">
        <v>2783</v>
      </c>
      <c r="L9" s="30" t="s">
        <v>106</v>
      </c>
      <c r="M9" s="60">
        <f>ROUND(I9*K9,0)</f>
        <v>11132</v>
      </c>
    </row>
    <row r="10" spans="1:19" s="27" customFormat="1" ht="14.25" customHeight="1">
      <c r="A10" s="28"/>
      <c r="B10" s="53"/>
      <c r="C10" s="54"/>
      <c r="D10" s="55"/>
      <c r="E10" s="56"/>
      <c r="F10" s="57"/>
      <c r="G10" s="57"/>
      <c r="H10" s="58"/>
      <c r="I10" s="64"/>
      <c r="J10" s="59"/>
      <c r="K10" s="30"/>
      <c r="L10" s="30"/>
      <c r="M10" s="60"/>
    </row>
    <row r="11" spans="1:19" s="27" customFormat="1" ht="15">
      <c r="A11" s="30"/>
      <c r="B11" s="173"/>
      <c r="C11" s="173"/>
      <c r="D11" s="173"/>
      <c r="E11" s="173"/>
      <c r="F11" s="173"/>
      <c r="G11" s="173"/>
      <c r="H11" s="173"/>
      <c r="I11" s="174" t="s">
        <v>108</v>
      </c>
      <c r="J11" s="174"/>
      <c r="K11" s="174"/>
      <c r="L11" s="33"/>
      <c r="M11" s="34">
        <f>SUM(M8:M10)</f>
        <v>11132</v>
      </c>
    </row>
    <row r="12" spans="1:19" s="27" customFormat="1" ht="15">
      <c r="E12" s="35"/>
      <c r="F12" s="2"/>
      <c r="H12" s="2"/>
      <c r="I12" s="36"/>
      <c r="M12" s="36"/>
    </row>
    <row r="13" spans="1:19" s="27" customFormat="1" ht="15">
      <c r="E13" s="35"/>
      <c r="F13" s="2"/>
      <c r="H13" s="2"/>
      <c r="I13" s="36"/>
      <c r="M13" s="36"/>
    </row>
    <row r="14" spans="1:19" s="27" customFormat="1" ht="15">
      <c r="E14" s="35"/>
      <c r="F14" s="2"/>
      <c r="H14" s="2"/>
      <c r="I14" s="2"/>
      <c r="J14" s="36"/>
      <c r="L14" s="2"/>
      <c r="M14" s="2"/>
    </row>
    <row r="15" spans="1:19" s="27" customFormat="1" ht="15">
      <c r="E15" s="35"/>
      <c r="F15" s="2"/>
      <c r="H15" s="2"/>
      <c r="I15" s="2"/>
      <c r="J15" s="36"/>
      <c r="L15" s="2"/>
      <c r="M15" s="2"/>
    </row>
    <row r="16" spans="1:19" s="27" customFormat="1" ht="15">
      <c r="E16" s="35"/>
      <c r="F16" s="2"/>
      <c r="H16" s="2"/>
      <c r="I16" s="2"/>
      <c r="J16" s="36"/>
      <c r="L16" s="2"/>
      <c r="M16" s="2"/>
    </row>
    <row r="17" spans="5:13" s="27" customFormat="1" ht="15">
      <c r="E17" s="35"/>
      <c r="F17" s="2"/>
      <c r="H17" s="2"/>
      <c r="I17" s="36"/>
      <c r="M17" s="36"/>
    </row>
    <row r="18" spans="5:13" s="27" customFormat="1" ht="15">
      <c r="E18" s="35"/>
      <c r="F18" s="2"/>
      <c r="H18" s="2"/>
      <c r="I18" s="36"/>
      <c r="M18" s="36"/>
    </row>
    <row r="19" spans="5:13" s="27" customFormat="1" ht="15">
      <c r="E19" s="35"/>
      <c r="F19" s="2"/>
      <c r="H19" s="2"/>
      <c r="I19" s="36"/>
      <c r="M19" s="36"/>
    </row>
    <row r="20" spans="5:13" s="27" customFormat="1" ht="15">
      <c r="E20" s="35"/>
      <c r="F20" s="2"/>
      <c r="H20" s="2"/>
      <c r="I20" s="36"/>
      <c r="M20" s="36"/>
    </row>
    <row r="21" spans="5:13" s="27" customFormat="1" ht="15">
      <c r="E21" s="35"/>
      <c r="F21" s="2"/>
      <c r="H21" s="2"/>
      <c r="I21" s="36"/>
      <c r="M21" s="36"/>
    </row>
    <row r="22" spans="5:13" s="27" customFormat="1" ht="15">
      <c r="E22" s="35"/>
      <c r="F22" s="2"/>
      <c r="H22" s="2"/>
      <c r="I22" s="36"/>
      <c r="M22" s="36"/>
    </row>
    <row r="23" spans="5:13" s="27" customFormat="1" ht="15">
      <c r="E23" s="35"/>
      <c r="F23" s="2"/>
      <c r="H23" s="2"/>
      <c r="I23" s="36"/>
      <c r="M23" s="36"/>
    </row>
    <row r="24" spans="5:13" s="27" customFormat="1" ht="15">
      <c r="E24" s="35"/>
      <c r="F24" s="2"/>
      <c r="H24" s="2"/>
      <c r="I24" s="36"/>
      <c r="M24" s="36"/>
    </row>
    <row r="25" spans="5:13" s="27" customFormat="1" ht="15">
      <c r="E25" s="35"/>
      <c r="F25" s="2"/>
      <c r="H25" s="2"/>
      <c r="I25" s="36"/>
      <c r="M25" s="36"/>
    </row>
    <row r="26" spans="5:13" s="27" customFormat="1" ht="15">
      <c r="E26" s="35"/>
      <c r="F26" s="2"/>
      <c r="H26" s="2"/>
      <c r="I26" s="36"/>
      <c r="M26" s="36"/>
    </row>
    <row r="27" spans="5:13" s="27" customFormat="1" ht="15">
      <c r="E27" s="35"/>
      <c r="F27" s="2"/>
      <c r="H27" s="2"/>
      <c r="I27" s="36"/>
      <c r="M27" s="36"/>
    </row>
    <row r="28" spans="5:13" s="27" customFormat="1" ht="15">
      <c r="E28" s="35"/>
      <c r="F28" s="2"/>
      <c r="H28" s="2"/>
      <c r="I28" s="36"/>
      <c r="M28" s="36"/>
    </row>
    <row r="29" spans="5:13" s="27" customFormat="1" ht="15">
      <c r="E29" s="35"/>
      <c r="F29" s="2"/>
      <c r="H29" s="2"/>
      <c r="I29" s="36"/>
      <c r="M29" s="36"/>
    </row>
    <row r="30" spans="5:13" s="27" customFormat="1" ht="15">
      <c r="E30" s="35"/>
      <c r="F30" s="2"/>
      <c r="H30" s="2"/>
      <c r="I30" s="36"/>
      <c r="M30" s="36"/>
    </row>
    <row r="31" spans="5:13" s="27" customFormat="1" ht="15">
      <c r="E31" s="35"/>
      <c r="F31" s="2"/>
      <c r="H31" s="2"/>
      <c r="I31" s="36"/>
      <c r="M31" s="36"/>
    </row>
    <row r="32" spans="5:13" s="27" customFormat="1" ht="15">
      <c r="E32" s="35"/>
      <c r="F32" s="2"/>
      <c r="H32" s="2"/>
      <c r="I32" s="36"/>
      <c r="M32" s="36"/>
    </row>
    <row r="33" spans="5:13" s="27" customFormat="1" ht="15">
      <c r="E33" s="35"/>
      <c r="F33" s="2"/>
      <c r="H33" s="2"/>
      <c r="I33" s="36"/>
      <c r="M33" s="36"/>
    </row>
    <row r="34" spans="5:13" s="27" customFormat="1" ht="15">
      <c r="E34" s="35"/>
      <c r="F34" s="2"/>
      <c r="H34" s="2"/>
      <c r="I34" s="36"/>
      <c r="M34" s="36"/>
    </row>
    <row r="35" spans="5:13" s="27" customFormat="1" ht="15">
      <c r="E35" s="35"/>
      <c r="F35" s="2"/>
      <c r="H35" s="2"/>
      <c r="I35" s="36"/>
      <c r="M35" s="36"/>
    </row>
    <row r="36" spans="5:13" s="27" customFormat="1" ht="15">
      <c r="E36" s="35"/>
      <c r="F36" s="2"/>
      <c r="H36" s="2"/>
      <c r="I36" s="36"/>
      <c r="M36" s="36"/>
    </row>
    <row r="37" spans="5:13" s="27" customFormat="1" ht="15">
      <c r="E37" s="35"/>
      <c r="F37" s="2"/>
      <c r="H37" s="2"/>
      <c r="I37" s="36"/>
      <c r="M37" s="36"/>
    </row>
    <row r="38" spans="5:13" s="27" customFormat="1" ht="15">
      <c r="E38" s="35"/>
      <c r="F38" s="2"/>
      <c r="H38" s="2"/>
      <c r="I38" s="36"/>
      <c r="M38" s="36"/>
    </row>
    <row r="39" spans="5:13" s="27" customFormat="1" ht="15">
      <c r="E39" s="35"/>
      <c r="F39" s="2"/>
      <c r="H39" s="2"/>
      <c r="I39" s="36"/>
      <c r="M39" s="36"/>
    </row>
    <row r="40" spans="5:13" s="27" customFormat="1" ht="15">
      <c r="E40" s="35"/>
      <c r="F40" s="2"/>
      <c r="H40" s="2"/>
      <c r="I40" s="36"/>
      <c r="M40" s="36"/>
    </row>
    <row r="41" spans="5:13" s="27" customFormat="1" ht="15">
      <c r="E41" s="35"/>
      <c r="F41" s="2"/>
      <c r="H41" s="2"/>
      <c r="I41" s="36"/>
      <c r="M41" s="36"/>
    </row>
    <row r="42" spans="5:13" s="27" customFormat="1" ht="15">
      <c r="E42" s="35"/>
      <c r="F42" s="2"/>
      <c r="H42" s="2"/>
      <c r="I42" s="36"/>
      <c r="M42" s="36"/>
    </row>
    <row r="43" spans="5:13" s="27" customFormat="1" ht="15">
      <c r="E43" s="35"/>
      <c r="F43" s="2"/>
      <c r="H43" s="2"/>
      <c r="I43" s="36"/>
      <c r="M43" s="36"/>
    </row>
    <row r="44" spans="5:13" s="27" customFormat="1" ht="15">
      <c r="E44" s="35"/>
      <c r="F44" s="2"/>
      <c r="H44" s="2"/>
      <c r="I44" s="36"/>
      <c r="M44" s="36"/>
    </row>
    <row r="45" spans="5:13" s="27" customFormat="1" ht="15">
      <c r="E45" s="35"/>
      <c r="F45" s="2"/>
      <c r="H45" s="2"/>
      <c r="I45" s="36"/>
      <c r="M45" s="36"/>
    </row>
    <row r="46" spans="5:13" s="27" customFormat="1" ht="15">
      <c r="E46" s="35"/>
      <c r="F46" s="2"/>
      <c r="H46" s="2"/>
      <c r="I46" s="36"/>
      <c r="M46" s="36"/>
    </row>
    <row r="47" spans="5:13" s="27" customFormat="1" ht="15">
      <c r="E47" s="35"/>
      <c r="F47" s="2"/>
      <c r="H47" s="2"/>
      <c r="I47" s="36"/>
      <c r="M47" s="36"/>
    </row>
    <row r="48" spans="5:13" s="27" customFormat="1" ht="15">
      <c r="E48" s="35"/>
      <c r="F48" s="2"/>
      <c r="H48" s="2"/>
      <c r="I48" s="36"/>
      <c r="M48" s="36"/>
    </row>
    <row r="49" spans="5:13" s="27" customFormat="1" ht="15">
      <c r="E49" s="35"/>
      <c r="F49" s="2"/>
      <c r="H49" s="2"/>
      <c r="I49" s="36"/>
      <c r="M49" s="36"/>
    </row>
    <row r="50" spans="5:13" s="27" customFormat="1" ht="15">
      <c r="E50" s="35"/>
      <c r="F50" s="2"/>
      <c r="H50" s="2"/>
      <c r="I50" s="36"/>
      <c r="M50" s="36"/>
    </row>
    <row r="51" spans="5:13" s="27" customFormat="1" ht="15">
      <c r="E51" s="35"/>
      <c r="F51" s="2"/>
      <c r="H51" s="2"/>
      <c r="I51" s="36"/>
      <c r="M51" s="36"/>
    </row>
    <row r="52" spans="5:13" s="27" customFormat="1" ht="15">
      <c r="E52" s="35"/>
      <c r="F52" s="2"/>
      <c r="H52" s="2"/>
      <c r="I52" s="36"/>
      <c r="M52" s="36"/>
    </row>
    <row r="53" spans="5:13" s="27" customFormat="1" ht="15">
      <c r="E53" s="35"/>
      <c r="F53" s="2"/>
      <c r="H53" s="2"/>
      <c r="I53" s="36"/>
      <c r="M53" s="36"/>
    </row>
    <row r="54" spans="5:13" s="27" customFormat="1" ht="15">
      <c r="E54" s="35"/>
      <c r="F54" s="2"/>
      <c r="H54" s="2"/>
      <c r="I54" s="36"/>
      <c r="M54" s="36"/>
    </row>
    <row r="55" spans="5:13" s="27" customFormat="1" ht="15">
      <c r="E55" s="35"/>
      <c r="F55" s="2"/>
      <c r="H55" s="2"/>
      <c r="I55" s="36"/>
      <c r="M55" s="36"/>
    </row>
    <row r="56" spans="5:13" s="27" customFormat="1" ht="15">
      <c r="E56" s="35"/>
      <c r="F56" s="2"/>
      <c r="H56" s="2"/>
      <c r="I56" s="36"/>
      <c r="M56" s="36"/>
    </row>
    <row r="57" spans="5:13" s="27" customFormat="1" ht="15">
      <c r="E57" s="35"/>
      <c r="F57" s="2"/>
      <c r="H57" s="2"/>
      <c r="I57" s="36"/>
      <c r="M57" s="36"/>
    </row>
    <row r="58" spans="5:13" s="27" customFormat="1" ht="15">
      <c r="E58" s="35"/>
      <c r="F58" s="2"/>
      <c r="H58" s="2"/>
      <c r="I58" s="36"/>
      <c r="M58" s="36"/>
    </row>
    <row r="59" spans="5:13" s="27" customFormat="1" ht="15">
      <c r="E59" s="35"/>
      <c r="F59" s="2"/>
      <c r="H59" s="2"/>
      <c r="I59" s="36"/>
      <c r="M59" s="36"/>
    </row>
    <row r="60" spans="5:13" s="27" customFormat="1" ht="15">
      <c r="E60" s="35"/>
      <c r="F60" s="2"/>
      <c r="H60" s="2"/>
      <c r="I60" s="36"/>
      <c r="M60" s="36"/>
    </row>
    <row r="61" spans="5:13" s="27" customFormat="1" ht="15">
      <c r="E61" s="35"/>
      <c r="F61" s="2"/>
      <c r="H61" s="2"/>
      <c r="I61" s="36"/>
      <c r="M61" s="36"/>
    </row>
    <row r="62" spans="5:13" s="27" customFormat="1" ht="15">
      <c r="E62" s="35"/>
      <c r="F62" s="2"/>
      <c r="H62" s="2"/>
      <c r="I62" s="36"/>
      <c r="M62" s="36"/>
    </row>
    <row r="63" spans="5:13" s="27" customFormat="1" ht="15">
      <c r="E63" s="35"/>
      <c r="F63" s="2"/>
      <c r="H63" s="2"/>
      <c r="I63" s="36"/>
      <c r="M63" s="36"/>
    </row>
    <row r="64" spans="5:13" s="27" customFormat="1" ht="15">
      <c r="E64" s="35"/>
      <c r="F64" s="2"/>
      <c r="H64" s="2"/>
      <c r="I64" s="36"/>
      <c r="M64" s="36"/>
    </row>
    <row r="65" spans="5:13" s="27" customFormat="1" ht="15">
      <c r="E65" s="35"/>
      <c r="F65" s="2"/>
      <c r="H65" s="2"/>
      <c r="I65" s="36"/>
      <c r="M65" s="36"/>
    </row>
    <row r="66" spans="5:13" s="27" customFormat="1" ht="15">
      <c r="E66" s="35"/>
      <c r="F66" s="2"/>
      <c r="H66" s="2"/>
      <c r="I66" s="36"/>
      <c r="M66" s="36"/>
    </row>
    <row r="67" spans="5:13" s="27" customFormat="1" ht="15">
      <c r="E67" s="35"/>
      <c r="F67" s="2"/>
      <c r="H67" s="2"/>
      <c r="I67" s="36"/>
      <c r="M67" s="36"/>
    </row>
    <row r="68" spans="5:13" s="27" customFormat="1" ht="15">
      <c r="E68" s="35"/>
      <c r="F68" s="2"/>
      <c r="H68" s="2"/>
      <c r="I68" s="36"/>
      <c r="M68" s="36"/>
    </row>
    <row r="69" spans="5:13" s="27" customFormat="1" ht="15">
      <c r="E69" s="35"/>
      <c r="F69" s="2"/>
      <c r="H69" s="2"/>
      <c r="I69" s="36"/>
      <c r="M69" s="36"/>
    </row>
    <row r="70" spans="5:13" s="27" customFormat="1" ht="15">
      <c r="E70" s="35"/>
      <c r="F70" s="2"/>
      <c r="H70" s="2"/>
      <c r="I70" s="36"/>
      <c r="M70" s="36"/>
    </row>
    <row r="71" spans="5:13" s="27" customFormat="1" ht="15">
      <c r="E71" s="35"/>
      <c r="F71" s="2"/>
      <c r="H71" s="2"/>
      <c r="I71" s="36"/>
      <c r="M71" s="36"/>
    </row>
    <row r="72" spans="5:13" s="27" customFormat="1" ht="15">
      <c r="E72" s="35"/>
      <c r="F72" s="2"/>
      <c r="H72" s="2"/>
      <c r="I72" s="36"/>
      <c r="M72" s="36"/>
    </row>
    <row r="73" spans="5:13" s="27" customFormat="1" ht="15">
      <c r="E73" s="35"/>
      <c r="F73" s="2"/>
      <c r="H73" s="2"/>
      <c r="I73" s="36"/>
      <c r="M73" s="36"/>
    </row>
    <row r="74" spans="5:13" s="27" customFormat="1" ht="15">
      <c r="E74" s="35"/>
      <c r="F74" s="2"/>
      <c r="H74" s="2"/>
      <c r="I74" s="36"/>
      <c r="M74" s="36"/>
    </row>
    <row r="75" spans="5:13" s="27" customFormat="1" ht="15">
      <c r="E75" s="35"/>
      <c r="F75" s="2"/>
      <c r="H75" s="2"/>
      <c r="I75" s="36"/>
      <c r="M75" s="36"/>
    </row>
    <row r="76" spans="5:13" s="27" customFormat="1" ht="15">
      <c r="E76" s="35"/>
      <c r="F76" s="2"/>
      <c r="H76" s="2"/>
      <c r="I76" s="36"/>
      <c r="M76" s="36"/>
    </row>
    <row r="77" spans="5:13" s="27" customFormat="1" ht="15">
      <c r="E77" s="35"/>
      <c r="F77" s="2"/>
      <c r="H77" s="2"/>
      <c r="I77" s="36"/>
      <c r="M77" s="36"/>
    </row>
    <row r="78" spans="5:13" s="27" customFormat="1" ht="15">
      <c r="E78" s="35"/>
      <c r="F78" s="2"/>
      <c r="H78" s="2"/>
      <c r="I78" s="36"/>
      <c r="M78" s="36"/>
    </row>
    <row r="79" spans="5:13" s="27" customFormat="1" ht="15">
      <c r="E79" s="35"/>
      <c r="F79" s="2"/>
      <c r="H79" s="2"/>
      <c r="I79" s="36"/>
      <c r="M79" s="36"/>
    </row>
    <row r="80" spans="5:13" s="27" customFormat="1" ht="15">
      <c r="E80" s="35"/>
      <c r="F80" s="2"/>
      <c r="H80" s="2"/>
      <c r="I80" s="36"/>
      <c r="M80" s="36"/>
    </row>
    <row r="81" spans="5:13" s="27" customFormat="1" ht="15">
      <c r="E81" s="35"/>
      <c r="F81" s="2"/>
      <c r="H81" s="2"/>
      <c r="I81" s="36"/>
      <c r="M81" s="36"/>
    </row>
    <row r="82" spans="5:13" s="27" customFormat="1" ht="15">
      <c r="E82" s="35"/>
      <c r="F82" s="2"/>
      <c r="H82" s="2"/>
      <c r="I82" s="36"/>
      <c r="M82" s="36"/>
    </row>
    <row r="83" spans="5:13" s="27" customFormat="1" ht="15">
      <c r="E83" s="35"/>
      <c r="F83" s="2"/>
      <c r="H83" s="2"/>
      <c r="I83" s="36"/>
      <c r="M83" s="36"/>
    </row>
    <row r="84" spans="5:13" s="27" customFormat="1" ht="15">
      <c r="E84" s="35"/>
      <c r="F84" s="2"/>
      <c r="H84" s="2"/>
      <c r="I84" s="36"/>
      <c r="M84" s="36"/>
    </row>
    <row r="85" spans="5:13" s="27" customFormat="1" ht="15">
      <c r="E85" s="35"/>
      <c r="F85" s="2"/>
      <c r="H85" s="2"/>
      <c r="I85" s="36"/>
      <c r="M85" s="36"/>
    </row>
    <row r="86" spans="5:13" s="27" customFormat="1" ht="15">
      <c r="E86" s="35"/>
      <c r="F86" s="2"/>
      <c r="H86" s="2"/>
      <c r="I86" s="36"/>
      <c r="M86" s="36"/>
    </row>
    <row r="87" spans="5:13" s="27" customFormat="1" ht="15">
      <c r="E87" s="35"/>
      <c r="F87" s="2"/>
      <c r="H87" s="2"/>
      <c r="I87" s="36"/>
      <c r="M87" s="36"/>
    </row>
    <row r="88" spans="5:13" s="27" customFormat="1" ht="15">
      <c r="E88" s="35"/>
      <c r="F88" s="2"/>
      <c r="H88" s="2"/>
      <c r="I88" s="36"/>
      <c r="M88" s="36"/>
    </row>
    <row r="89" spans="5:13" s="27" customFormat="1" ht="15">
      <c r="E89" s="35"/>
      <c r="F89" s="2"/>
      <c r="H89" s="2"/>
      <c r="I89" s="36"/>
      <c r="M89" s="36"/>
    </row>
    <row r="90" spans="5:13" s="27" customFormat="1" ht="15">
      <c r="E90" s="35"/>
      <c r="F90" s="2"/>
      <c r="H90" s="2"/>
      <c r="I90" s="36"/>
      <c r="M90" s="36"/>
    </row>
    <row r="91" spans="5:13" s="27" customFormat="1" ht="15">
      <c r="E91" s="35"/>
      <c r="F91" s="2"/>
      <c r="H91" s="2"/>
      <c r="I91" s="36"/>
      <c r="M91" s="36"/>
    </row>
    <row r="92" spans="5:13" s="27" customFormat="1" ht="15">
      <c r="E92" s="35"/>
      <c r="F92" s="2"/>
      <c r="H92" s="2"/>
      <c r="I92" s="36"/>
      <c r="M92" s="36"/>
    </row>
    <row r="93" spans="5:13" s="27" customFormat="1" ht="15">
      <c r="E93" s="35"/>
      <c r="F93" s="2"/>
      <c r="H93" s="2"/>
      <c r="I93" s="36"/>
      <c r="M93" s="36"/>
    </row>
    <row r="94" spans="5:13" s="27" customFormat="1" ht="15">
      <c r="E94" s="35"/>
      <c r="F94" s="2"/>
      <c r="H94" s="2"/>
      <c r="I94" s="36"/>
      <c r="M94" s="36"/>
    </row>
    <row r="95" spans="5:13" s="27" customFormat="1" ht="15">
      <c r="E95" s="35"/>
      <c r="F95" s="2"/>
      <c r="H95" s="2"/>
      <c r="I95" s="36"/>
      <c r="M95" s="36"/>
    </row>
    <row r="96" spans="5:13" s="27" customFormat="1" ht="15">
      <c r="E96" s="35"/>
      <c r="F96" s="2"/>
      <c r="H96" s="2"/>
      <c r="I96" s="36"/>
      <c r="M96" s="36"/>
    </row>
    <row r="97" spans="5:13" s="27" customFormat="1" ht="15">
      <c r="E97" s="35"/>
      <c r="F97" s="2"/>
      <c r="H97" s="2"/>
      <c r="I97" s="36"/>
      <c r="M97" s="36"/>
    </row>
    <row r="98" spans="5:13" s="27" customFormat="1" ht="15">
      <c r="E98" s="35"/>
      <c r="F98" s="2"/>
      <c r="H98" s="2"/>
      <c r="I98" s="36"/>
      <c r="M98" s="36"/>
    </row>
    <row r="99" spans="5:13" s="27" customFormat="1" ht="15">
      <c r="E99" s="35"/>
      <c r="F99" s="2"/>
      <c r="H99" s="2"/>
      <c r="I99" s="36"/>
      <c r="M99" s="36"/>
    </row>
    <row r="100" spans="5:13" s="27" customFormat="1" ht="15">
      <c r="E100" s="35"/>
      <c r="F100" s="2"/>
      <c r="H100" s="2"/>
      <c r="I100" s="36"/>
      <c r="M100" s="36"/>
    </row>
    <row r="101" spans="5:13" s="27" customFormat="1" ht="15">
      <c r="E101" s="35"/>
      <c r="F101" s="2"/>
      <c r="H101" s="2"/>
      <c r="I101" s="36"/>
      <c r="M101" s="36"/>
    </row>
    <row r="102" spans="5:13" s="27" customFormat="1" ht="15">
      <c r="E102" s="35"/>
      <c r="F102" s="2"/>
      <c r="H102" s="2"/>
      <c r="I102" s="36"/>
      <c r="M102" s="36"/>
    </row>
    <row r="103" spans="5:13" s="27" customFormat="1" ht="15">
      <c r="E103" s="35"/>
      <c r="F103" s="2"/>
      <c r="H103" s="2"/>
      <c r="I103" s="36"/>
      <c r="M103" s="36"/>
    </row>
    <row r="104" spans="5:13" s="27" customFormat="1" ht="15">
      <c r="E104" s="35"/>
      <c r="F104" s="2"/>
      <c r="H104" s="2"/>
      <c r="I104" s="36"/>
      <c r="M104" s="36"/>
    </row>
    <row r="105" spans="5:13" s="27" customFormat="1" ht="15">
      <c r="E105" s="35"/>
      <c r="F105" s="2"/>
      <c r="H105" s="2"/>
      <c r="I105" s="36"/>
      <c r="M105" s="36"/>
    </row>
    <row r="106" spans="5:13" s="27" customFormat="1" ht="15">
      <c r="E106" s="35"/>
      <c r="F106" s="2"/>
      <c r="H106" s="2"/>
      <c r="I106" s="36"/>
      <c r="M106" s="36"/>
    </row>
    <row r="107" spans="5:13" s="27" customFormat="1" ht="15">
      <c r="E107" s="35"/>
      <c r="F107" s="2"/>
      <c r="H107" s="2"/>
      <c r="I107" s="36"/>
      <c r="M107" s="36"/>
    </row>
    <row r="108" spans="5:13" s="27" customFormat="1" ht="15">
      <c r="E108" s="35"/>
      <c r="F108" s="2"/>
      <c r="H108" s="2"/>
      <c r="I108" s="36"/>
      <c r="M108" s="36"/>
    </row>
    <row r="109" spans="5:13" s="27" customFormat="1" ht="15">
      <c r="E109" s="35"/>
      <c r="F109" s="2"/>
      <c r="H109" s="2"/>
      <c r="I109" s="36"/>
      <c r="M109" s="36"/>
    </row>
    <row r="110" spans="5:13" s="27" customFormat="1" ht="15">
      <c r="E110" s="35"/>
      <c r="F110" s="2"/>
      <c r="H110" s="2"/>
      <c r="I110" s="36"/>
      <c r="M110" s="36"/>
    </row>
    <row r="111" spans="5:13" s="27" customFormat="1" ht="15">
      <c r="E111" s="35"/>
      <c r="F111" s="2"/>
      <c r="H111" s="2"/>
      <c r="I111" s="36"/>
      <c r="M111" s="36"/>
    </row>
  </sheetData>
  <mergeCells count="22">
    <mergeCell ref="A4:B4"/>
    <mergeCell ref="C4:H4"/>
    <mergeCell ref="I4:K4"/>
    <mergeCell ref="L4:M4"/>
    <mergeCell ref="A1:M1"/>
    <mergeCell ref="A2:B2"/>
    <mergeCell ref="C2:M2"/>
    <mergeCell ref="A3:B3"/>
    <mergeCell ref="C3:M3"/>
    <mergeCell ref="B11:H11"/>
    <mergeCell ref="I11:K11"/>
    <mergeCell ref="M5:M6"/>
    <mergeCell ref="C7:E7"/>
    <mergeCell ref="A5:A6"/>
    <mergeCell ref="B5:B6"/>
    <mergeCell ref="C5:E6"/>
    <mergeCell ref="F5:H5"/>
    <mergeCell ref="K5:K6"/>
    <mergeCell ref="I5:J6"/>
    <mergeCell ref="L5:L6"/>
    <mergeCell ref="I7:J7"/>
    <mergeCell ref="B8:H8"/>
  </mergeCells>
  <printOptions horizontalCentered="1"/>
  <pageMargins left="0.34" right="0.1" top="0.17" bottom="0.25" header="0.52" footer="0.08"/>
  <pageSetup paperSize="9" scale="9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50"/>
  </sheetPr>
  <dimension ref="A1:K118"/>
  <sheetViews>
    <sheetView defaultGridColor="0" view="pageBreakPreview" colorId="22" zoomScaleSheetLayoutView="100" workbookViewId="0">
      <selection sqref="A1:K1"/>
    </sheetView>
  </sheetViews>
  <sheetFormatPr defaultRowHeight="12.75"/>
  <cols>
    <col min="1" max="1" width="5.83203125" style="3" customWidth="1"/>
    <col min="2" max="2" width="21.1640625" style="3" customWidth="1"/>
    <col min="3" max="3" width="7.83203125" style="3" customWidth="1"/>
    <col min="4" max="4" width="12.1640625" style="3" customWidth="1"/>
    <col min="5" max="5" width="4.33203125" style="3" customWidth="1"/>
    <col min="6" max="6" width="22" style="23" customWidth="1"/>
    <col min="7" max="7" width="4.1640625" style="24" customWidth="1"/>
    <col min="8" max="8" width="13.5" style="25" customWidth="1"/>
    <col min="9" max="9" width="11.33203125" style="3" customWidth="1"/>
    <col min="10" max="10" width="14" style="3" customWidth="1"/>
    <col min="11" max="11" width="10.6640625" style="25" customWidth="1"/>
    <col min="12" max="12" width="11.33203125" style="3" bestFit="1" customWidth="1"/>
    <col min="13" max="16384" width="9.33203125" style="3"/>
  </cols>
  <sheetData>
    <row r="1" spans="1:11" ht="21.75" customHeight="1">
      <c r="A1" s="165" t="s">
        <v>143</v>
      </c>
      <c r="B1" s="166"/>
      <c r="C1" s="166"/>
      <c r="D1" s="166"/>
      <c r="E1" s="166"/>
      <c r="F1" s="166"/>
      <c r="G1" s="166"/>
      <c r="H1" s="166"/>
      <c r="I1" s="166"/>
      <c r="J1" s="166"/>
      <c r="K1" s="166"/>
    </row>
    <row r="2" spans="1:11" ht="39" customHeight="1">
      <c r="A2" s="196" t="str">
        <f>'lead 2025-26'!B3&amp;'lead 2025-26'!C3</f>
        <v>Name of the work : Construction of Slab culvert at 4/2 to 4/4 on the road from NH167B to Kambaladinne road via Bodawada, Akkampeta and Renimadugu in Pamuru Mandal.</v>
      </c>
      <c r="B2" s="196"/>
      <c r="C2" s="196"/>
      <c r="D2" s="196"/>
      <c r="E2" s="196"/>
      <c r="F2" s="196"/>
      <c r="G2" s="196"/>
      <c r="H2" s="196"/>
      <c r="I2" s="196"/>
      <c r="J2" s="196"/>
      <c r="K2" s="196"/>
    </row>
    <row r="3" spans="1:11" s="92" customFormat="1" ht="27.75" customHeight="1">
      <c r="A3" s="87" t="s">
        <v>96</v>
      </c>
      <c r="B3" s="193" t="s">
        <v>97</v>
      </c>
      <c r="C3" s="194"/>
      <c r="D3" s="194"/>
      <c r="E3" s="194"/>
      <c r="F3" s="195"/>
      <c r="G3" s="88"/>
      <c r="H3" s="89" t="s">
        <v>113</v>
      </c>
      <c r="I3" s="90" t="s">
        <v>3</v>
      </c>
      <c r="J3" s="90" t="s">
        <v>2</v>
      </c>
      <c r="K3" s="91" t="s">
        <v>1</v>
      </c>
    </row>
    <row r="4" spans="1:11" s="4" customFormat="1" ht="15">
      <c r="A4" s="6">
        <v>1</v>
      </c>
      <c r="B4" s="11" t="s">
        <v>115</v>
      </c>
      <c r="C4" s="41" t="s">
        <v>113</v>
      </c>
      <c r="D4" s="42">
        <f>'slab culvert'!I12</f>
        <v>897.9</v>
      </c>
      <c r="E4" s="1"/>
      <c r="F4" s="43"/>
      <c r="G4" s="44" t="s">
        <v>114</v>
      </c>
      <c r="H4" s="45">
        <f>D4</f>
        <v>897.9</v>
      </c>
      <c r="I4" s="42"/>
      <c r="J4" s="42"/>
      <c r="K4" s="14"/>
    </row>
    <row r="5" spans="1:11" s="4" customFormat="1" ht="15">
      <c r="A5" s="6">
        <v>2</v>
      </c>
      <c r="B5" s="11" t="s">
        <v>116</v>
      </c>
      <c r="C5" s="41" t="s">
        <v>3</v>
      </c>
      <c r="D5" s="42">
        <f>'slab culvert'!I24</f>
        <v>185.67000000000002</v>
      </c>
      <c r="E5" s="1" t="s">
        <v>110</v>
      </c>
      <c r="F5" s="46">
        <v>0.45</v>
      </c>
      <c r="G5" s="44" t="s">
        <v>114</v>
      </c>
      <c r="H5" s="45"/>
      <c r="I5" s="42">
        <f>ROUND(D5*F5,2)</f>
        <v>83.55</v>
      </c>
      <c r="J5" s="42"/>
      <c r="K5" s="14"/>
    </row>
    <row r="6" spans="1:11" s="4" customFormat="1" ht="15">
      <c r="A6" s="6"/>
      <c r="B6" s="11"/>
      <c r="C6" s="41" t="s">
        <v>2</v>
      </c>
      <c r="D6" s="42">
        <f>D5</f>
        <v>185.67000000000002</v>
      </c>
      <c r="E6" s="1" t="s">
        <v>110</v>
      </c>
      <c r="F6" s="46">
        <v>0.9</v>
      </c>
      <c r="G6" s="44" t="s">
        <v>114</v>
      </c>
      <c r="H6" s="45"/>
      <c r="I6" s="8"/>
      <c r="J6" s="42">
        <f>ROUND(D6*F6,2)</f>
        <v>167.1</v>
      </c>
      <c r="K6" s="14"/>
    </row>
    <row r="7" spans="1:11" s="4" customFormat="1" ht="15">
      <c r="A7" s="6">
        <v>3</v>
      </c>
      <c r="B7" s="11" t="s">
        <v>117</v>
      </c>
      <c r="C7" s="41" t="s">
        <v>3</v>
      </c>
      <c r="D7" s="42">
        <f>'slab culvert'!I35</f>
        <v>221.15</v>
      </c>
      <c r="E7" s="1" t="s">
        <v>110</v>
      </c>
      <c r="F7" s="46">
        <v>0.45</v>
      </c>
      <c r="G7" s="44" t="s">
        <v>114</v>
      </c>
      <c r="H7" s="45"/>
      <c r="I7" s="42">
        <f>ROUND(D7*F7,2)</f>
        <v>99.52</v>
      </c>
      <c r="J7" s="42"/>
      <c r="K7" s="14"/>
    </row>
    <row r="8" spans="1:11" s="4" customFormat="1" ht="15">
      <c r="A8" s="6"/>
      <c r="B8" s="11"/>
      <c r="C8" s="41" t="s">
        <v>2</v>
      </c>
      <c r="D8" s="42">
        <f>D7</f>
        <v>221.15</v>
      </c>
      <c r="E8" s="1" t="s">
        <v>110</v>
      </c>
      <c r="F8" s="46">
        <v>0.9</v>
      </c>
      <c r="G8" s="44" t="s">
        <v>114</v>
      </c>
      <c r="H8" s="45"/>
      <c r="I8" s="8"/>
      <c r="J8" s="42">
        <f>ROUND(D8*F8,2)</f>
        <v>199.04</v>
      </c>
      <c r="K8" s="14"/>
    </row>
    <row r="9" spans="1:11" s="4" customFormat="1" ht="15">
      <c r="A9" s="6">
        <v>4</v>
      </c>
      <c r="B9" s="11" t="s">
        <v>117</v>
      </c>
      <c r="C9" s="41" t="s">
        <v>3</v>
      </c>
      <c r="D9" s="42">
        <f>'slab culvert'!I42</f>
        <v>253.97</v>
      </c>
      <c r="E9" s="1" t="s">
        <v>110</v>
      </c>
      <c r="F9" s="46">
        <v>0.45</v>
      </c>
      <c r="G9" s="44" t="s">
        <v>114</v>
      </c>
      <c r="H9" s="45"/>
      <c r="I9" s="42">
        <f>ROUND(D9*F9,2)</f>
        <v>114.29</v>
      </c>
      <c r="J9" s="42"/>
      <c r="K9" s="14"/>
    </row>
    <row r="10" spans="1:11" s="4" customFormat="1" ht="15">
      <c r="A10" s="6"/>
      <c r="B10" s="11"/>
      <c r="C10" s="41" t="s">
        <v>2</v>
      </c>
      <c r="D10" s="42">
        <f>D9</f>
        <v>253.97</v>
      </c>
      <c r="E10" s="1" t="s">
        <v>110</v>
      </c>
      <c r="F10" s="46">
        <v>0.9</v>
      </c>
      <c r="G10" s="44" t="s">
        <v>114</v>
      </c>
      <c r="H10" s="45"/>
      <c r="I10" s="8"/>
      <c r="J10" s="42">
        <f>ROUND(D10*F10,2)</f>
        <v>228.57</v>
      </c>
      <c r="K10" s="14"/>
    </row>
    <row r="11" spans="1:11" s="4" customFormat="1" ht="15">
      <c r="A11" s="6">
        <v>5</v>
      </c>
      <c r="B11" s="11" t="s">
        <v>144</v>
      </c>
      <c r="C11" s="41" t="s">
        <v>3</v>
      </c>
      <c r="D11" s="42">
        <f>'slab culvert'!I49</f>
        <v>6.7600000000000007</v>
      </c>
      <c r="E11" s="1" t="s">
        <v>110</v>
      </c>
      <c r="F11" s="46">
        <v>0.45</v>
      </c>
      <c r="G11" s="44" t="s">
        <v>114</v>
      </c>
      <c r="H11" s="45"/>
      <c r="I11" s="42">
        <f>ROUND(D11*F11,2)</f>
        <v>3.04</v>
      </c>
      <c r="J11" s="42"/>
      <c r="K11" s="14"/>
    </row>
    <row r="12" spans="1:11" s="4" customFormat="1" ht="15">
      <c r="A12" s="6"/>
      <c r="B12" s="11"/>
      <c r="C12" s="41" t="s">
        <v>2</v>
      </c>
      <c r="D12" s="42">
        <f>D11</f>
        <v>6.7600000000000007</v>
      </c>
      <c r="E12" s="1" t="s">
        <v>110</v>
      </c>
      <c r="F12" s="46">
        <v>0.9</v>
      </c>
      <c r="G12" s="44" t="s">
        <v>114</v>
      </c>
      <c r="H12" s="45"/>
      <c r="I12" s="8"/>
      <c r="J12" s="42">
        <f>ROUND(D12*F12,2)</f>
        <v>6.08</v>
      </c>
      <c r="K12" s="14"/>
    </row>
    <row r="13" spans="1:11" s="4" customFormat="1" ht="15">
      <c r="A13" s="6">
        <v>6</v>
      </c>
      <c r="B13" s="11" t="s">
        <v>145</v>
      </c>
      <c r="C13" s="41" t="s">
        <v>3</v>
      </c>
      <c r="D13" s="42">
        <f>'slab culvert'!I54</f>
        <v>44.61</v>
      </c>
      <c r="E13" s="1" t="s">
        <v>110</v>
      </c>
      <c r="F13" s="46">
        <v>0.45</v>
      </c>
      <c r="G13" s="44" t="s">
        <v>114</v>
      </c>
      <c r="H13" s="45"/>
      <c r="I13" s="42">
        <f>ROUND(D13*F13,2)</f>
        <v>20.07</v>
      </c>
      <c r="J13" s="42"/>
      <c r="K13" s="14"/>
    </row>
    <row r="14" spans="1:11" s="4" customFormat="1" ht="15">
      <c r="A14" s="6"/>
      <c r="B14" s="11"/>
      <c r="C14" s="41" t="s">
        <v>2</v>
      </c>
      <c r="D14" s="42">
        <f>D13</f>
        <v>44.61</v>
      </c>
      <c r="E14" s="1" t="s">
        <v>110</v>
      </c>
      <c r="F14" s="46">
        <v>0.9</v>
      </c>
      <c r="G14" s="44" t="s">
        <v>114</v>
      </c>
      <c r="H14" s="45"/>
      <c r="I14" s="8"/>
      <c r="J14" s="42">
        <f>ROUND(D14*F14,2)</f>
        <v>40.15</v>
      </c>
      <c r="K14" s="14"/>
    </row>
    <row r="15" spans="1:11" s="4" customFormat="1" ht="30">
      <c r="A15" s="6">
        <v>7</v>
      </c>
      <c r="B15" s="11" t="s">
        <v>146</v>
      </c>
      <c r="C15" s="41" t="s">
        <v>3</v>
      </c>
      <c r="D15" s="42">
        <f>'slab culvert'!I60</f>
        <v>28.759999999999998</v>
      </c>
      <c r="E15" s="1" t="s">
        <v>110</v>
      </c>
      <c r="F15" s="46">
        <v>0.45</v>
      </c>
      <c r="G15" s="44" t="s">
        <v>114</v>
      </c>
      <c r="H15" s="45"/>
      <c r="I15" s="42">
        <f>ROUND(D15*F15,2)</f>
        <v>12.94</v>
      </c>
      <c r="J15" s="42"/>
      <c r="K15" s="14"/>
    </row>
    <row r="16" spans="1:11" s="4" customFormat="1" ht="15">
      <c r="A16" s="6"/>
      <c r="B16" s="11"/>
      <c r="C16" s="41" t="s">
        <v>2</v>
      </c>
      <c r="D16" s="42">
        <f>D15</f>
        <v>28.759999999999998</v>
      </c>
      <c r="E16" s="1" t="s">
        <v>110</v>
      </c>
      <c r="F16" s="46">
        <v>0.9</v>
      </c>
      <c r="G16" s="44" t="s">
        <v>114</v>
      </c>
      <c r="H16" s="45"/>
      <c r="I16" s="8"/>
      <c r="J16" s="42">
        <f>ROUND(D16*F16,2)</f>
        <v>25.88</v>
      </c>
      <c r="K16" s="14"/>
    </row>
    <row r="17" spans="1:11" s="4" customFormat="1" ht="15">
      <c r="A17" s="6"/>
      <c r="B17" s="11"/>
      <c r="C17" s="47"/>
      <c r="D17" s="42"/>
      <c r="E17" s="1"/>
      <c r="F17" s="46"/>
      <c r="G17" s="44"/>
      <c r="H17" s="45"/>
      <c r="I17" s="42"/>
      <c r="J17" s="42"/>
      <c r="K17" s="14"/>
    </row>
    <row r="18" spans="1:11" s="4" customFormat="1" ht="15">
      <c r="A18" s="6"/>
      <c r="B18" s="11"/>
      <c r="C18" s="41"/>
      <c r="D18" s="42"/>
      <c r="E18" s="1"/>
      <c r="F18" s="46"/>
      <c r="G18" s="44"/>
      <c r="H18" s="48">
        <f>SUM(H4:H17)</f>
        <v>897.9</v>
      </c>
      <c r="I18" s="48">
        <f>SUM(I4:I17)</f>
        <v>333.41</v>
      </c>
      <c r="J18" s="48">
        <f>SUM(J4:J17)</f>
        <v>666.82</v>
      </c>
      <c r="K18" s="48">
        <f>SUM(K4:K17)</f>
        <v>0</v>
      </c>
    </row>
    <row r="19" spans="1:11" s="4" customFormat="1" ht="15">
      <c r="A19" s="6"/>
      <c r="B19" s="11"/>
      <c r="C19" s="41"/>
      <c r="D19" s="42"/>
      <c r="E19" s="1"/>
      <c r="F19" s="46"/>
      <c r="G19" s="44"/>
      <c r="H19" s="45">
        <v>104.4</v>
      </c>
      <c r="I19" s="42">
        <v>0</v>
      </c>
      <c r="J19" s="42">
        <v>208.8</v>
      </c>
      <c r="K19" s="14">
        <v>104.4</v>
      </c>
    </row>
    <row r="20" spans="1:11" s="4" customFormat="1" ht="15">
      <c r="A20" s="6"/>
      <c r="B20" s="11"/>
      <c r="C20" s="41"/>
      <c r="D20" s="42"/>
      <c r="E20" s="1"/>
      <c r="F20" s="46"/>
      <c r="G20" s="44" t="s">
        <v>114</v>
      </c>
      <c r="H20" s="45">
        <f>ROUND(H18*H19,2)</f>
        <v>93740.76</v>
      </c>
      <c r="I20" s="45">
        <f>ROUND(I18*I19,2)</f>
        <v>0</v>
      </c>
      <c r="J20" s="45">
        <f>ROUND(J18*J19,2)</f>
        <v>139232.01999999999</v>
      </c>
      <c r="K20" s="45">
        <f>ROUND(K18*K19,2)</f>
        <v>0</v>
      </c>
    </row>
    <row r="21" spans="1:11" s="4" customFormat="1" ht="15">
      <c r="A21" s="6"/>
      <c r="B21" s="95"/>
      <c r="C21" s="7"/>
      <c r="D21" s="42"/>
      <c r="E21" s="1"/>
      <c r="F21" s="43"/>
      <c r="G21" s="1" t="s">
        <v>114</v>
      </c>
      <c r="H21" s="14">
        <f>H20+I20+J20+K20</f>
        <v>232972.77999999997</v>
      </c>
      <c r="I21" s="42"/>
      <c r="J21" s="42"/>
      <c r="K21" s="14"/>
    </row>
    <row r="22" spans="1:11" s="4" customFormat="1" ht="15">
      <c r="A22" s="7"/>
      <c r="B22" s="7"/>
      <c r="C22" s="7"/>
      <c r="D22" s="7"/>
      <c r="E22" s="7"/>
      <c r="F22" s="96"/>
      <c r="G22" s="6" t="s">
        <v>118</v>
      </c>
      <c r="H22" s="14">
        <f>ROUND(H21,0)</f>
        <v>232973</v>
      </c>
      <c r="I22" s="7"/>
      <c r="J22" s="7"/>
      <c r="K22" s="97"/>
    </row>
    <row r="23" spans="1:11" s="4" customFormat="1" ht="15">
      <c r="F23" s="19"/>
      <c r="G23" s="20"/>
      <c r="H23" s="49"/>
      <c r="K23" s="21"/>
    </row>
    <row r="24" spans="1:11" s="4" customFormat="1" ht="15">
      <c r="F24" s="19"/>
      <c r="G24" s="20"/>
      <c r="H24" s="49"/>
      <c r="K24" s="21"/>
    </row>
    <row r="25" spans="1:11" s="4" customFormat="1" ht="15">
      <c r="F25" s="19"/>
      <c r="G25" s="20"/>
      <c r="H25" s="21"/>
      <c r="K25" s="21"/>
    </row>
    <row r="26" spans="1:11" s="4" customFormat="1" ht="15">
      <c r="F26" s="50" t="s">
        <v>91</v>
      </c>
      <c r="G26" s="20"/>
      <c r="H26" s="21"/>
      <c r="J26" s="2"/>
      <c r="K26" s="21"/>
    </row>
    <row r="27" spans="1:11" s="4" customFormat="1" ht="15">
      <c r="F27" s="50" t="s">
        <v>122</v>
      </c>
      <c r="G27" s="20"/>
      <c r="H27" s="21"/>
      <c r="J27" s="2"/>
      <c r="K27" s="21"/>
    </row>
    <row r="28" spans="1:11" s="4" customFormat="1" ht="15">
      <c r="F28" s="50" t="s">
        <v>92</v>
      </c>
      <c r="G28" s="20"/>
      <c r="H28" s="21"/>
      <c r="J28" s="2"/>
      <c r="K28" s="21"/>
    </row>
    <row r="29" spans="1:11" s="4" customFormat="1" ht="15">
      <c r="F29" s="19"/>
      <c r="G29" s="20"/>
      <c r="H29" s="21"/>
      <c r="K29" s="21"/>
    </row>
    <row r="30" spans="1:11" s="4" customFormat="1" ht="15">
      <c r="F30" s="19"/>
      <c r="G30" s="20"/>
      <c r="H30" s="21"/>
      <c r="K30" s="21"/>
    </row>
    <row r="31" spans="1:11" s="4" customFormat="1" ht="15">
      <c r="F31" s="19"/>
      <c r="G31" s="20"/>
      <c r="H31" s="21"/>
      <c r="K31" s="21"/>
    </row>
    <row r="32" spans="1:11" s="4" customFormat="1" ht="15">
      <c r="F32" s="19"/>
      <c r="G32" s="20"/>
      <c r="H32" s="21"/>
      <c r="K32" s="21"/>
    </row>
    <row r="33" spans="6:11" s="4" customFormat="1" ht="15">
      <c r="F33" s="19"/>
      <c r="G33" s="20"/>
      <c r="H33" s="21"/>
      <c r="K33" s="21"/>
    </row>
    <row r="34" spans="6:11" s="4" customFormat="1" ht="15">
      <c r="F34" s="19"/>
      <c r="G34" s="20"/>
      <c r="H34" s="21"/>
      <c r="K34" s="21"/>
    </row>
    <row r="35" spans="6:11" s="4" customFormat="1" ht="15">
      <c r="F35" s="19"/>
      <c r="G35" s="20"/>
      <c r="H35" s="21"/>
      <c r="K35" s="21"/>
    </row>
    <row r="36" spans="6:11" s="4" customFormat="1" ht="15">
      <c r="F36" s="19"/>
      <c r="G36" s="20"/>
      <c r="H36" s="21"/>
      <c r="K36" s="21"/>
    </row>
    <row r="37" spans="6:11" s="4" customFormat="1" ht="15">
      <c r="F37" s="19"/>
      <c r="G37" s="20"/>
      <c r="H37" s="21"/>
      <c r="K37" s="21"/>
    </row>
    <row r="38" spans="6:11" s="4" customFormat="1" ht="15">
      <c r="F38" s="19"/>
      <c r="G38" s="20"/>
      <c r="H38" s="21"/>
      <c r="K38" s="21"/>
    </row>
    <row r="39" spans="6:11" s="4" customFormat="1" ht="15">
      <c r="F39" s="19"/>
      <c r="G39" s="20"/>
      <c r="H39" s="21"/>
      <c r="K39" s="21"/>
    </row>
    <row r="40" spans="6:11" s="4" customFormat="1" ht="15">
      <c r="F40" s="19"/>
      <c r="G40" s="20"/>
      <c r="H40" s="21"/>
      <c r="K40" s="21"/>
    </row>
    <row r="41" spans="6:11" s="4" customFormat="1" ht="15">
      <c r="F41" s="19"/>
      <c r="G41" s="20"/>
      <c r="H41" s="21"/>
      <c r="K41" s="21"/>
    </row>
    <row r="42" spans="6:11" s="4" customFormat="1" ht="15">
      <c r="F42" s="19"/>
      <c r="G42" s="20"/>
      <c r="H42" s="21"/>
      <c r="K42" s="21"/>
    </row>
    <row r="43" spans="6:11" s="4" customFormat="1" ht="15">
      <c r="F43" s="19"/>
      <c r="G43" s="20"/>
      <c r="H43" s="21"/>
      <c r="K43" s="21"/>
    </row>
    <row r="44" spans="6:11" s="4" customFormat="1" ht="15">
      <c r="F44" s="19"/>
      <c r="G44" s="20"/>
      <c r="H44" s="21"/>
      <c r="K44" s="21"/>
    </row>
    <row r="45" spans="6:11" s="4" customFormat="1" ht="15">
      <c r="F45" s="19"/>
      <c r="G45" s="20"/>
      <c r="H45" s="21"/>
      <c r="K45" s="21"/>
    </row>
    <row r="46" spans="6:11" s="4" customFormat="1" ht="15">
      <c r="F46" s="19"/>
      <c r="G46" s="20"/>
      <c r="H46" s="21"/>
      <c r="K46" s="21"/>
    </row>
    <row r="47" spans="6:11" s="4" customFormat="1" ht="15">
      <c r="F47" s="19"/>
      <c r="G47" s="20"/>
      <c r="H47" s="21"/>
      <c r="K47" s="21"/>
    </row>
    <row r="48" spans="6:11" s="4" customFormat="1" ht="15">
      <c r="F48" s="19"/>
      <c r="G48" s="20"/>
      <c r="H48" s="21"/>
      <c r="K48" s="21"/>
    </row>
    <row r="49" spans="6:11" s="4" customFormat="1" ht="15">
      <c r="F49" s="19"/>
      <c r="G49" s="20"/>
      <c r="H49" s="21"/>
      <c r="K49" s="21"/>
    </row>
    <row r="50" spans="6:11" s="4" customFormat="1" ht="15">
      <c r="F50" s="19"/>
      <c r="G50" s="20"/>
      <c r="H50" s="21"/>
      <c r="K50" s="21"/>
    </row>
    <row r="51" spans="6:11" s="4" customFormat="1" ht="15">
      <c r="F51" s="19"/>
      <c r="G51" s="20"/>
      <c r="H51" s="21"/>
      <c r="K51" s="21"/>
    </row>
    <row r="52" spans="6:11" s="4" customFormat="1" ht="15">
      <c r="F52" s="19"/>
      <c r="G52" s="20"/>
      <c r="H52" s="21"/>
      <c r="K52" s="21"/>
    </row>
    <row r="53" spans="6:11" s="4" customFormat="1" ht="15">
      <c r="F53" s="19"/>
      <c r="G53" s="20"/>
      <c r="H53" s="21"/>
      <c r="K53" s="21"/>
    </row>
    <row r="54" spans="6:11" s="4" customFormat="1" ht="15">
      <c r="F54" s="19"/>
      <c r="G54" s="20"/>
      <c r="H54" s="21"/>
      <c r="K54" s="21"/>
    </row>
    <row r="55" spans="6:11" s="4" customFormat="1" ht="15">
      <c r="F55" s="19"/>
      <c r="G55" s="20"/>
      <c r="H55" s="21"/>
      <c r="K55" s="21"/>
    </row>
    <row r="56" spans="6:11" s="4" customFormat="1" ht="15">
      <c r="F56" s="19"/>
      <c r="G56" s="20"/>
      <c r="H56" s="21"/>
      <c r="K56" s="21"/>
    </row>
    <row r="57" spans="6:11" s="4" customFormat="1" ht="15">
      <c r="F57" s="19"/>
      <c r="G57" s="20"/>
      <c r="H57" s="21"/>
      <c r="K57" s="21"/>
    </row>
    <row r="58" spans="6:11" s="4" customFormat="1" ht="15">
      <c r="F58" s="19"/>
      <c r="G58" s="20"/>
      <c r="H58" s="21"/>
      <c r="K58" s="21"/>
    </row>
    <row r="59" spans="6:11" s="4" customFormat="1" ht="15">
      <c r="F59" s="19"/>
      <c r="G59" s="20"/>
      <c r="H59" s="21"/>
      <c r="K59" s="21"/>
    </row>
    <row r="60" spans="6:11" s="4" customFormat="1" ht="15">
      <c r="F60" s="19"/>
      <c r="G60" s="20"/>
      <c r="H60" s="21"/>
      <c r="K60" s="21"/>
    </row>
    <row r="61" spans="6:11" s="4" customFormat="1" ht="15">
      <c r="F61" s="19"/>
      <c r="G61" s="20"/>
      <c r="H61" s="21"/>
      <c r="K61" s="21"/>
    </row>
    <row r="62" spans="6:11" s="4" customFormat="1" ht="15">
      <c r="F62" s="19"/>
      <c r="G62" s="20"/>
      <c r="H62" s="21"/>
      <c r="K62" s="21"/>
    </row>
    <row r="63" spans="6:11" s="4" customFormat="1" ht="15">
      <c r="F63" s="19"/>
      <c r="G63" s="20"/>
      <c r="H63" s="21"/>
      <c r="K63" s="21"/>
    </row>
    <row r="64" spans="6:11" s="4" customFormat="1" ht="15">
      <c r="F64" s="19"/>
      <c r="G64" s="20"/>
      <c r="H64" s="21"/>
      <c r="K64" s="21"/>
    </row>
    <row r="65" spans="6:11" s="4" customFormat="1" ht="15">
      <c r="F65" s="19"/>
      <c r="G65" s="20"/>
      <c r="H65" s="21"/>
      <c r="K65" s="21"/>
    </row>
    <row r="66" spans="6:11" s="4" customFormat="1" ht="15">
      <c r="F66" s="19"/>
      <c r="G66" s="20"/>
      <c r="H66" s="21"/>
      <c r="K66" s="21"/>
    </row>
    <row r="67" spans="6:11" s="4" customFormat="1" ht="15">
      <c r="F67" s="19"/>
      <c r="G67" s="20"/>
      <c r="H67" s="21"/>
      <c r="K67" s="21"/>
    </row>
    <row r="68" spans="6:11" s="4" customFormat="1" ht="15">
      <c r="F68" s="19"/>
      <c r="G68" s="20"/>
      <c r="H68" s="21"/>
      <c r="K68" s="21"/>
    </row>
    <row r="69" spans="6:11" s="4" customFormat="1" ht="15">
      <c r="F69" s="19"/>
      <c r="G69" s="20"/>
      <c r="H69" s="21"/>
      <c r="K69" s="21"/>
    </row>
    <row r="70" spans="6:11" s="4" customFormat="1" ht="15">
      <c r="F70" s="19"/>
      <c r="G70" s="20"/>
      <c r="H70" s="21"/>
      <c r="K70" s="21"/>
    </row>
    <row r="71" spans="6:11" s="4" customFormat="1" ht="15">
      <c r="F71" s="19"/>
      <c r="G71" s="20"/>
      <c r="H71" s="21"/>
      <c r="K71" s="21"/>
    </row>
    <row r="72" spans="6:11" s="4" customFormat="1" ht="15">
      <c r="F72" s="19"/>
      <c r="G72" s="20"/>
      <c r="H72" s="21"/>
      <c r="K72" s="21"/>
    </row>
    <row r="73" spans="6:11" s="4" customFormat="1" ht="15">
      <c r="F73" s="19"/>
      <c r="G73" s="20"/>
      <c r="H73" s="21"/>
      <c r="K73" s="21"/>
    </row>
    <row r="74" spans="6:11" s="4" customFormat="1" ht="15">
      <c r="F74" s="19"/>
      <c r="G74" s="20"/>
      <c r="H74" s="21"/>
      <c r="K74" s="21"/>
    </row>
    <row r="75" spans="6:11" s="4" customFormat="1" ht="15">
      <c r="F75" s="19"/>
      <c r="G75" s="20"/>
      <c r="H75" s="21"/>
      <c r="K75" s="21"/>
    </row>
    <row r="76" spans="6:11" s="4" customFormat="1" ht="15">
      <c r="F76" s="19"/>
      <c r="G76" s="20"/>
      <c r="H76" s="21"/>
      <c r="K76" s="21"/>
    </row>
    <row r="77" spans="6:11" s="4" customFormat="1" ht="15">
      <c r="F77" s="19"/>
      <c r="G77" s="20"/>
      <c r="H77" s="21"/>
      <c r="K77" s="21"/>
    </row>
    <row r="78" spans="6:11" s="4" customFormat="1" ht="15">
      <c r="F78" s="19"/>
      <c r="G78" s="20"/>
      <c r="H78" s="21"/>
      <c r="K78" s="21"/>
    </row>
    <row r="79" spans="6:11" s="4" customFormat="1" ht="15">
      <c r="F79" s="19"/>
      <c r="G79" s="20"/>
      <c r="H79" s="21"/>
      <c r="K79" s="21"/>
    </row>
    <row r="80" spans="6:11" s="4" customFormat="1" ht="15">
      <c r="F80" s="19"/>
      <c r="G80" s="20"/>
      <c r="H80" s="21"/>
      <c r="K80" s="21"/>
    </row>
    <row r="81" spans="6:11" s="4" customFormat="1" ht="15">
      <c r="F81" s="19"/>
      <c r="G81" s="20"/>
      <c r="H81" s="21"/>
      <c r="K81" s="21"/>
    </row>
    <row r="82" spans="6:11" s="4" customFormat="1" ht="15">
      <c r="F82" s="19"/>
      <c r="G82" s="20"/>
      <c r="H82" s="21"/>
      <c r="K82" s="21"/>
    </row>
    <row r="83" spans="6:11" s="4" customFormat="1" ht="15">
      <c r="F83" s="19"/>
      <c r="G83" s="20"/>
      <c r="H83" s="21"/>
      <c r="K83" s="21"/>
    </row>
    <row r="84" spans="6:11" s="4" customFormat="1" ht="15">
      <c r="F84" s="19"/>
      <c r="G84" s="20"/>
      <c r="H84" s="21"/>
      <c r="K84" s="21"/>
    </row>
    <row r="85" spans="6:11" s="4" customFormat="1" ht="15">
      <c r="F85" s="19"/>
      <c r="G85" s="20"/>
      <c r="H85" s="21"/>
      <c r="K85" s="21"/>
    </row>
    <row r="86" spans="6:11" s="4" customFormat="1" ht="15">
      <c r="F86" s="19"/>
      <c r="G86" s="20"/>
      <c r="H86" s="21"/>
      <c r="K86" s="21"/>
    </row>
    <row r="87" spans="6:11" s="4" customFormat="1" ht="15">
      <c r="F87" s="19"/>
      <c r="G87" s="20"/>
      <c r="H87" s="21"/>
      <c r="K87" s="21"/>
    </row>
    <row r="88" spans="6:11" s="4" customFormat="1" ht="15">
      <c r="F88" s="19"/>
      <c r="G88" s="20"/>
      <c r="H88" s="21"/>
      <c r="K88" s="21"/>
    </row>
    <row r="89" spans="6:11" s="4" customFormat="1" ht="15">
      <c r="F89" s="19"/>
      <c r="G89" s="20"/>
      <c r="H89" s="21"/>
      <c r="K89" s="21"/>
    </row>
    <row r="90" spans="6:11" s="4" customFormat="1" ht="15">
      <c r="F90" s="19"/>
      <c r="G90" s="20"/>
      <c r="H90" s="21"/>
      <c r="K90" s="21"/>
    </row>
    <row r="91" spans="6:11" s="4" customFormat="1" ht="15">
      <c r="F91" s="19"/>
      <c r="G91" s="20"/>
      <c r="H91" s="21"/>
      <c r="K91" s="21"/>
    </row>
    <row r="92" spans="6:11" s="4" customFormat="1" ht="15">
      <c r="F92" s="19"/>
      <c r="G92" s="20"/>
      <c r="H92" s="21"/>
      <c r="K92" s="21"/>
    </row>
    <row r="93" spans="6:11" s="4" customFormat="1" ht="15">
      <c r="F93" s="19"/>
      <c r="G93" s="20"/>
      <c r="H93" s="21"/>
      <c r="K93" s="21"/>
    </row>
    <row r="94" spans="6:11" s="4" customFormat="1" ht="15">
      <c r="F94" s="19"/>
      <c r="G94" s="20"/>
      <c r="H94" s="21"/>
      <c r="K94" s="21"/>
    </row>
    <row r="95" spans="6:11" s="4" customFormat="1" ht="15">
      <c r="F95" s="19"/>
      <c r="G95" s="20"/>
      <c r="H95" s="21"/>
      <c r="K95" s="21"/>
    </row>
    <row r="96" spans="6:11" s="4" customFormat="1" ht="15">
      <c r="F96" s="19"/>
      <c r="G96" s="20"/>
      <c r="H96" s="21"/>
      <c r="K96" s="21"/>
    </row>
    <row r="97" spans="6:11" s="4" customFormat="1" ht="15">
      <c r="F97" s="19"/>
      <c r="G97" s="20"/>
      <c r="H97" s="21"/>
      <c r="K97" s="21"/>
    </row>
    <row r="98" spans="6:11" s="4" customFormat="1" ht="15">
      <c r="F98" s="19"/>
      <c r="G98" s="20"/>
      <c r="H98" s="21"/>
      <c r="K98" s="21"/>
    </row>
    <row r="99" spans="6:11" s="4" customFormat="1" ht="15">
      <c r="F99" s="19"/>
      <c r="G99" s="20"/>
      <c r="H99" s="21"/>
      <c r="K99" s="21"/>
    </row>
    <row r="100" spans="6:11" s="4" customFormat="1" ht="15">
      <c r="F100" s="19"/>
      <c r="G100" s="20"/>
      <c r="H100" s="21"/>
      <c r="K100" s="21"/>
    </row>
    <row r="101" spans="6:11" s="4" customFormat="1" ht="15">
      <c r="F101" s="19"/>
      <c r="G101" s="20"/>
      <c r="H101" s="21"/>
      <c r="K101" s="21"/>
    </row>
    <row r="102" spans="6:11" s="4" customFormat="1" ht="15">
      <c r="F102" s="19"/>
      <c r="G102" s="20"/>
      <c r="H102" s="21"/>
      <c r="K102" s="21"/>
    </row>
    <row r="103" spans="6:11" s="4" customFormat="1" ht="15">
      <c r="F103" s="19"/>
      <c r="G103" s="20"/>
      <c r="H103" s="21"/>
      <c r="K103" s="21"/>
    </row>
    <row r="104" spans="6:11" s="4" customFormat="1" ht="15">
      <c r="F104" s="19"/>
      <c r="G104" s="20"/>
      <c r="H104" s="21"/>
      <c r="K104" s="21"/>
    </row>
    <row r="105" spans="6:11" s="4" customFormat="1" ht="15">
      <c r="F105" s="19"/>
      <c r="G105" s="20"/>
      <c r="H105" s="21"/>
      <c r="K105" s="21"/>
    </row>
    <row r="106" spans="6:11" s="4" customFormat="1" ht="15">
      <c r="F106" s="19"/>
      <c r="G106" s="20"/>
      <c r="H106" s="21"/>
      <c r="K106" s="21"/>
    </row>
    <row r="107" spans="6:11" s="4" customFormat="1" ht="15">
      <c r="F107" s="19"/>
      <c r="G107" s="20"/>
      <c r="H107" s="21"/>
      <c r="K107" s="21"/>
    </row>
    <row r="108" spans="6:11" s="4" customFormat="1" ht="15">
      <c r="F108" s="19"/>
      <c r="G108" s="20"/>
      <c r="H108" s="21"/>
      <c r="K108" s="21"/>
    </row>
    <row r="109" spans="6:11" s="4" customFormat="1" ht="15">
      <c r="F109" s="19"/>
      <c r="G109" s="20"/>
      <c r="H109" s="21"/>
      <c r="K109" s="21"/>
    </row>
    <row r="110" spans="6:11" s="4" customFormat="1" ht="15">
      <c r="F110" s="19"/>
      <c r="G110" s="20"/>
      <c r="H110" s="21"/>
      <c r="K110" s="21"/>
    </row>
    <row r="111" spans="6:11" s="4" customFormat="1" ht="15">
      <c r="F111" s="19"/>
      <c r="G111" s="20"/>
      <c r="H111" s="21"/>
      <c r="K111" s="21"/>
    </row>
    <row r="112" spans="6:11" s="4" customFormat="1" ht="15">
      <c r="F112" s="19"/>
      <c r="G112" s="20"/>
      <c r="H112" s="21"/>
      <c r="K112" s="21"/>
    </row>
    <row r="113" spans="6:11" s="4" customFormat="1" ht="15">
      <c r="F113" s="19"/>
      <c r="G113" s="20"/>
      <c r="H113" s="21"/>
      <c r="K113" s="21"/>
    </row>
    <row r="114" spans="6:11" s="4" customFormat="1" ht="15">
      <c r="F114" s="19"/>
      <c r="G114" s="20"/>
      <c r="H114" s="21"/>
      <c r="K114" s="21"/>
    </row>
    <row r="115" spans="6:11" s="4" customFormat="1" ht="15">
      <c r="F115" s="19"/>
      <c r="G115" s="20"/>
      <c r="H115" s="21"/>
      <c r="K115" s="21"/>
    </row>
    <row r="116" spans="6:11" s="4" customFormat="1" ht="15">
      <c r="F116" s="19"/>
      <c r="G116" s="20"/>
      <c r="H116" s="21"/>
      <c r="K116" s="21"/>
    </row>
    <row r="117" spans="6:11" s="4" customFormat="1" ht="15">
      <c r="F117" s="19"/>
      <c r="G117" s="20"/>
      <c r="H117" s="21"/>
      <c r="K117" s="21"/>
    </row>
    <row r="118" spans="6:11" s="4" customFormat="1" ht="15">
      <c r="F118" s="19"/>
      <c r="G118" s="20"/>
      <c r="H118" s="21"/>
      <c r="K118" s="21"/>
    </row>
  </sheetData>
  <mergeCells count="3">
    <mergeCell ref="A1:K1"/>
    <mergeCell ref="B3:F3"/>
    <mergeCell ref="A2:K2"/>
  </mergeCells>
  <printOptions horizontalCentered="1"/>
  <pageMargins left="0.42" right="0.1" top="0.17" bottom="0.25" header="0.52" footer="0.08"/>
  <pageSetup paperSize="9" scale="8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ED60C-CEB3-466F-9998-36660109E4A6}">
  <sheetPr>
    <tabColor rgb="FF00B050"/>
  </sheetPr>
  <dimension ref="A1:O22"/>
  <sheetViews>
    <sheetView defaultGridColor="0" view="pageBreakPreview" colorId="22" zoomScaleSheetLayoutView="100" workbookViewId="0">
      <selection sqref="A1:K1"/>
    </sheetView>
  </sheetViews>
  <sheetFormatPr defaultRowHeight="15"/>
  <cols>
    <col min="1" max="1" width="4.5" style="100" customWidth="1"/>
    <col min="2" max="2" width="30.5" style="100" customWidth="1"/>
    <col min="3" max="3" width="29.6640625" style="101" customWidth="1"/>
    <col min="4" max="4" width="17.33203125" style="101" customWidth="1"/>
    <col min="5" max="5" width="10.1640625" style="101" customWidth="1"/>
    <col min="6" max="6" width="11.5" style="101" customWidth="1"/>
    <col min="7" max="7" width="10.83203125" style="101" customWidth="1"/>
    <col min="8" max="8" width="12" style="101" customWidth="1"/>
    <col min="9" max="9" width="12.5" style="101" customWidth="1"/>
    <col min="10" max="10" width="13.1640625" style="101" customWidth="1"/>
    <col min="11" max="11" width="15.33203125" style="101" customWidth="1"/>
    <col min="12" max="12" width="9.33203125" style="100"/>
    <col min="13" max="13" width="10.83203125" style="100" bestFit="1" customWidth="1"/>
    <col min="14" max="16384" width="9.33203125" style="100"/>
  </cols>
  <sheetData>
    <row r="1" spans="1:15" ht="18.75">
      <c r="A1" s="198" t="s">
        <v>234</v>
      </c>
      <c r="B1" s="198"/>
      <c r="C1" s="198"/>
      <c r="D1" s="198"/>
      <c r="E1" s="198"/>
      <c r="F1" s="198"/>
      <c r="G1" s="198"/>
      <c r="H1" s="198"/>
      <c r="I1" s="198"/>
      <c r="J1" s="198"/>
      <c r="K1" s="198"/>
    </row>
    <row r="3" spans="1:15" ht="39.75" customHeight="1">
      <c r="B3" s="104" t="s">
        <v>61</v>
      </c>
      <c r="C3" s="199" t="s">
        <v>229</v>
      </c>
      <c r="D3" s="199"/>
      <c r="E3" s="199"/>
      <c r="F3" s="199"/>
      <c r="G3" s="199"/>
      <c r="H3" s="199"/>
      <c r="I3" s="199"/>
      <c r="J3" s="199"/>
      <c r="K3" s="199"/>
      <c r="L3" s="104"/>
    </row>
    <row r="4" spans="1:15" ht="15.75">
      <c r="B4" s="100" t="s">
        <v>58</v>
      </c>
      <c r="I4" s="200" t="s">
        <v>180</v>
      </c>
      <c r="J4" s="200"/>
      <c r="K4" s="105" t="s">
        <v>244</v>
      </c>
    </row>
    <row r="6" spans="1:15" s="106" customFormat="1" ht="34.5" customHeight="1">
      <c r="A6" s="197" t="s">
        <v>4</v>
      </c>
      <c r="B6" s="197" t="s">
        <v>62</v>
      </c>
      <c r="C6" s="197" t="s">
        <v>63</v>
      </c>
      <c r="D6" s="197" t="s">
        <v>181</v>
      </c>
      <c r="E6" s="197" t="s">
        <v>57</v>
      </c>
      <c r="F6" s="201" t="s">
        <v>64</v>
      </c>
      <c r="G6" s="201"/>
      <c r="H6" s="197" t="s">
        <v>65</v>
      </c>
      <c r="I6" s="197" t="s">
        <v>66</v>
      </c>
      <c r="J6" s="197" t="s">
        <v>67</v>
      </c>
      <c r="K6" s="197" t="s">
        <v>13</v>
      </c>
      <c r="L6" s="197" t="s">
        <v>182</v>
      </c>
    </row>
    <row r="7" spans="1:15" s="106" customFormat="1" ht="44.25" customHeight="1">
      <c r="A7" s="197"/>
      <c r="B7" s="197"/>
      <c r="C7" s="197"/>
      <c r="D7" s="197"/>
      <c r="E7" s="197"/>
      <c r="F7" s="90" t="s">
        <v>68</v>
      </c>
      <c r="G7" s="90" t="s">
        <v>64</v>
      </c>
      <c r="H7" s="197"/>
      <c r="I7" s="197"/>
      <c r="J7" s="197"/>
      <c r="K7" s="197"/>
      <c r="L7" s="197"/>
    </row>
    <row r="8" spans="1:15" s="108" customFormat="1">
      <c r="A8" s="107">
        <v>1</v>
      </c>
      <c r="B8" s="107">
        <v>2</v>
      </c>
      <c r="C8" s="107">
        <v>3</v>
      </c>
      <c r="D8" s="107">
        <v>4</v>
      </c>
      <c r="E8" s="107">
        <v>5</v>
      </c>
      <c r="F8" s="107">
        <v>6</v>
      </c>
      <c r="G8" s="107">
        <v>7</v>
      </c>
      <c r="H8" s="107">
        <v>8</v>
      </c>
      <c r="I8" s="107">
        <v>9</v>
      </c>
      <c r="J8" s="107">
        <v>10</v>
      </c>
      <c r="K8" s="107">
        <v>11</v>
      </c>
      <c r="L8" s="107"/>
    </row>
    <row r="9" spans="1:15" s="122" customFormat="1" ht="21" customHeight="1">
      <c r="A9" s="124">
        <f>IF(B9&lt;&gt;"",SUBTOTAL(103,$B9:B$9),"")</f>
        <v>1</v>
      </c>
      <c r="B9" s="125" t="s">
        <v>148</v>
      </c>
      <c r="C9" s="126" t="s">
        <v>131</v>
      </c>
      <c r="D9" s="126" t="s">
        <v>183</v>
      </c>
      <c r="E9" s="127" t="s">
        <v>69</v>
      </c>
      <c r="F9" s="128">
        <v>78</v>
      </c>
      <c r="G9" s="129">
        <f>VLOOKUP(F9,'CON 2025-26'!A6:D290,2,TRUE)</f>
        <v>1107.0099999999993</v>
      </c>
      <c r="H9" s="129"/>
      <c r="I9" s="130"/>
      <c r="J9" s="129"/>
      <c r="K9" s="131">
        <f t="shared" ref="K9:K14" si="0">SUM(G9:J9)</f>
        <v>1107.0099999999993</v>
      </c>
      <c r="L9" s="131"/>
    </row>
    <row r="10" spans="1:15" s="122" customFormat="1" ht="21" customHeight="1">
      <c r="A10" s="124">
        <f>IF(B10&lt;&gt;"",SUBTOTAL(103,$B$9:B10),"")</f>
        <v>2</v>
      </c>
      <c r="B10" s="125" t="s">
        <v>134</v>
      </c>
      <c r="C10" s="126" t="s">
        <v>184</v>
      </c>
      <c r="D10" s="126" t="s">
        <v>185</v>
      </c>
      <c r="E10" s="127" t="s">
        <v>69</v>
      </c>
      <c r="F10" s="128">
        <v>5</v>
      </c>
      <c r="G10" s="129">
        <f>VLOOKUP(F10,'CON 2025-26'!A7:D291,2,TRUE)</f>
        <v>103</v>
      </c>
      <c r="H10" s="129"/>
      <c r="I10" s="130"/>
      <c r="J10" s="129"/>
      <c r="K10" s="131">
        <f t="shared" si="0"/>
        <v>103</v>
      </c>
      <c r="L10" s="131"/>
    </row>
    <row r="11" spans="1:15" s="122" customFormat="1" ht="21" customHeight="1">
      <c r="A11" s="124">
        <f>IF(B11&lt;&gt;"",SUBTOTAL(103,$B$9:B11),"")</f>
        <v>3</v>
      </c>
      <c r="B11" s="125" t="s">
        <v>188</v>
      </c>
      <c r="C11" s="126" t="s">
        <v>186</v>
      </c>
      <c r="D11" s="126" t="s">
        <v>187</v>
      </c>
      <c r="E11" s="127" t="s">
        <v>69</v>
      </c>
      <c r="F11" s="128">
        <v>110</v>
      </c>
      <c r="G11" s="129">
        <f>VLOOKUP(F11,'CON 2025-26'!A6:D131,3,TRUE)</f>
        <v>1458.4099999999969</v>
      </c>
      <c r="H11" s="129">
        <v>1285</v>
      </c>
      <c r="I11" s="130">
        <v>70</v>
      </c>
      <c r="J11" s="129">
        <f t="shared" ref="J11:J13" si="1">ROUND(H11*0.25,2)</f>
        <v>321.25</v>
      </c>
      <c r="K11" s="131">
        <f t="shared" ref="K11:K13" si="2">SUM(G11:J11)</f>
        <v>3134.6599999999971</v>
      </c>
      <c r="L11" s="132"/>
      <c r="O11" s="123">
        <f t="shared" ref="O11:O13" si="3">H11+I11+J11</f>
        <v>1676.25</v>
      </c>
    </row>
    <row r="12" spans="1:15" s="122" customFormat="1" ht="21" customHeight="1">
      <c r="A12" s="124">
        <f>IF(B12&lt;&gt;"",SUBTOTAL(103,$B$9:B12),"")</f>
        <v>4</v>
      </c>
      <c r="B12" s="125" t="s">
        <v>190</v>
      </c>
      <c r="C12" s="126" t="s">
        <v>186</v>
      </c>
      <c r="D12" s="126" t="s">
        <v>189</v>
      </c>
      <c r="E12" s="127" t="s">
        <v>69</v>
      </c>
      <c r="F12" s="130">
        <f>F11</f>
        <v>110</v>
      </c>
      <c r="G12" s="129">
        <f>VLOOKUP(F12,'CON 2025-26'!A7:D133,3,TRUE)</f>
        <v>1458.4099999999969</v>
      </c>
      <c r="H12" s="129">
        <v>860</v>
      </c>
      <c r="I12" s="130">
        <v>70</v>
      </c>
      <c r="J12" s="129">
        <f t="shared" si="1"/>
        <v>215</v>
      </c>
      <c r="K12" s="131">
        <f t="shared" si="2"/>
        <v>2603.4099999999971</v>
      </c>
      <c r="L12" s="132"/>
      <c r="O12" s="123">
        <f t="shared" si="3"/>
        <v>1145</v>
      </c>
    </row>
    <row r="13" spans="1:15" s="122" customFormat="1" ht="21" customHeight="1">
      <c r="A13" s="124">
        <f>IF(B13&lt;&gt;"",SUBTOTAL(103,$B$9:B13),"")</f>
        <v>5</v>
      </c>
      <c r="B13" s="125" t="s">
        <v>191</v>
      </c>
      <c r="C13" s="126" t="s">
        <v>186</v>
      </c>
      <c r="D13" s="126" t="s">
        <v>192</v>
      </c>
      <c r="E13" s="127" t="s">
        <v>69</v>
      </c>
      <c r="F13" s="128">
        <f>F12</f>
        <v>110</v>
      </c>
      <c r="G13" s="129">
        <f>VLOOKUP(F13,'CON 2025-26'!A8:D133,3,TRUE)</f>
        <v>1458.4099999999969</v>
      </c>
      <c r="H13" s="129">
        <v>770</v>
      </c>
      <c r="I13" s="130">
        <v>70</v>
      </c>
      <c r="J13" s="129">
        <f t="shared" si="1"/>
        <v>192.5</v>
      </c>
      <c r="K13" s="131">
        <f t="shared" si="2"/>
        <v>2490.9099999999971</v>
      </c>
      <c r="L13" s="132"/>
      <c r="O13" s="123">
        <f t="shared" si="3"/>
        <v>1032.5</v>
      </c>
    </row>
    <row r="14" spans="1:15" s="122" customFormat="1" ht="21" customHeight="1">
      <c r="A14" s="124">
        <f>IF(B14&lt;&gt;"",SUBTOTAL(103,$B$9:B14),"")</f>
        <v>6</v>
      </c>
      <c r="B14" s="125" t="s">
        <v>6</v>
      </c>
      <c r="C14" s="126" t="s">
        <v>70</v>
      </c>
      <c r="D14" s="126" t="s">
        <v>193</v>
      </c>
      <c r="E14" s="127" t="s">
        <v>194</v>
      </c>
      <c r="F14" s="129"/>
      <c r="G14" s="129"/>
      <c r="H14" s="129">
        <v>4220</v>
      </c>
      <c r="I14" s="130"/>
      <c r="J14" s="129"/>
      <c r="K14" s="131">
        <f t="shared" si="0"/>
        <v>4220</v>
      </c>
      <c r="L14" s="133"/>
    </row>
    <row r="15" spans="1:15" s="122" customFormat="1" ht="21" customHeight="1">
      <c r="A15" s="124">
        <f>IF(B15&lt;&gt;"",SUBTOTAL(103,$B$9:B15),"")</f>
        <v>7</v>
      </c>
      <c r="B15" s="125" t="s">
        <v>245</v>
      </c>
      <c r="C15" s="126" t="s">
        <v>70</v>
      </c>
      <c r="D15" s="126" t="s">
        <v>195</v>
      </c>
      <c r="E15" s="127" t="s">
        <v>194</v>
      </c>
      <c r="F15" s="129"/>
      <c r="G15" s="129"/>
      <c r="H15" s="129">
        <v>58000</v>
      </c>
      <c r="I15" s="130"/>
      <c r="J15" s="129"/>
      <c r="K15" s="131">
        <f t="shared" ref="K15" si="4">SUM(G15:J15)</f>
        <v>58000</v>
      </c>
      <c r="L15" s="131"/>
    </row>
    <row r="16" spans="1:15">
      <c r="I16" s="109"/>
      <c r="J16" s="109"/>
      <c r="K16" s="110"/>
    </row>
    <row r="17" spans="1:11">
      <c r="A17" s="102">
        <v>1</v>
      </c>
      <c r="B17" s="100" t="s">
        <v>71</v>
      </c>
    </row>
    <row r="18" spans="1:11">
      <c r="A18" s="103">
        <v>2</v>
      </c>
      <c r="B18" s="99" t="s">
        <v>235</v>
      </c>
    </row>
    <row r="20" spans="1:11">
      <c r="G20" s="111"/>
      <c r="H20" s="100"/>
      <c r="I20" s="111"/>
      <c r="J20" s="111"/>
      <c r="K20" s="100"/>
    </row>
    <row r="21" spans="1:11" s="112" customFormat="1">
      <c r="A21" s="100"/>
      <c r="B21" s="100"/>
      <c r="C21" s="101"/>
      <c r="D21" s="101"/>
      <c r="E21" s="101"/>
      <c r="F21" s="101"/>
      <c r="G21" s="111"/>
      <c r="I21" s="111"/>
      <c r="J21" s="111"/>
    </row>
    <row r="22" spans="1:11" s="112" customFormat="1">
      <c r="A22" s="100"/>
      <c r="B22" s="100"/>
      <c r="C22" s="101"/>
      <c r="D22" s="101"/>
      <c r="E22" s="101"/>
      <c r="F22" s="101"/>
      <c r="G22" s="101"/>
      <c r="H22" s="101"/>
      <c r="I22" s="101"/>
      <c r="J22" s="111"/>
    </row>
  </sheetData>
  <mergeCells count="14">
    <mergeCell ref="I6:I7"/>
    <mergeCell ref="J6:J7"/>
    <mergeCell ref="K6:K7"/>
    <mergeCell ref="L6:L7"/>
    <mergeCell ref="A1:K1"/>
    <mergeCell ref="C3:K3"/>
    <mergeCell ref="I4:J4"/>
    <mergeCell ref="A6:A7"/>
    <mergeCell ref="B6:B7"/>
    <mergeCell ref="C6:C7"/>
    <mergeCell ref="D6:D7"/>
    <mergeCell ref="E6:E7"/>
    <mergeCell ref="F6:G6"/>
    <mergeCell ref="H6:H7"/>
  </mergeCells>
  <printOptions horizontalCentered="1"/>
  <pageMargins left="0.23622047244094499" right="0.15748031496063" top="0.35433070866141703" bottom="0.69" header="0.38" footer="0.23622047244094499"/>
  <pageSetup paperSize="9" scale="85" orientation="landscape" errors="blank"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B050"/>
  </sheetPr>
  <dimension ref="A1:H180"/>
  <sheetViews>
    <sheetView view="pageBreakPreview" zoomScale="115" zoomScaleNormal="75" zoomScaleSheetLayoutView="115" workbookViewId="0">
      <selection activeCell="C5" sqref="C5"/>
    </sheetView>
  </sheetViews>
  <sheetFormatPr defaultRowHeight="12.75"/>
  <cols>
    <col min="1" max="1" width="9.6640625" style="241" customWidth="1"/>
    <col min="2" max="2" width="9.5" style="245" customWidth="1"/>
    <col min="3" max="3" width="51.1640625" style="206" customWidth="1"/>
    <col min="4" max="4" width="8.5" style="227" customWidth="1"/>
    <col min="5" max="5" width="9.83203125" style="227" customWidth="1"/>
    <col min="6" max="6" width="11" style="227" customWidth="1"/>
    <col min="7" max="7" width="14.6640625" style="247" customWidth="1"/>
    <col min="8" max="8" width="11.1640625" style="206" bestFit="1" customWidth="1"/>
    <col min="9" max="16384" width="9.33203125" style="206"/>
  </cols>
  <sheetData>
    <row r="1" spans="1:7" ht="22.5" customHeight="1">
      <c r="A1" s="205" t="s">
        <v>230</v>
      </c>
      <c r="B1" s="205"/>
      <c r="C1" s="205"/>
      <c r="D1" s="205"/>
      <c r="E1" s="205"/>
      <c r="F1" s="205"/>
      <c r="G1" s="205"/>
    </row>
    <row r="2" spans="1:7" ht="36.75" customHeight="1">
      <c r="A2" s="207" t="s">
        <v>75</v>
      </c>
      <c r="B2" s="207"/>
      <c r="C2" s="208" t="str">
        <f>'lead 2025-26'!C3:K3</f>
        <v>Construction of Slab culvert at 4/2 to 4/4 on the road from NH167B to Kambaladinne road via Bodawada, Akkampeta and Renimadugu in Pamuru Mandal.</v>
      </c>
      <c r="D2" s="208"/>
      <c r="E2" s="208"/>
      <c r="F2" s="208"/>
      <c r="G2" s="208"/>
    </row>
    <row r="3" spans="1:7" ht="25.5">
      <c r="A3" s="209" t="s">
        <v>54</v>
      </c>
      <c r="B3" s="209" t="s">
        <v>7</v>
      </c>
      <c r="C3" s="209" t="s">
        <v>8</v>
      </c>
      <c r="D3" s="209" t="s">
        <v>0</v>
      </c>
      <c r="E3" s="209" t="s">
        <v>9</v>
      </c>
      <c r="F3" s="209" t="s">
        <v>59</v>
      </c>
      <c r="G3" s="209" t="s">
        <v>55</v>
      </c>
    </row>
    <row r="4" spans="1:7">
      <c r="A4" s="209">
        <v>1</v>
      </c>
      <c r="B4" s="209">
        <v>2</v>
      </c>
      <c r="C4" s="209">
        <v>3</v>
      </c>
      <c r="D4" s="209">
        <v>4</v>
      </c>
      <c r="E4" s="209">
        <v>5</v>
      </c>
      <c r="F4" s="209">
        <v>6</v>
      </c>
      <c r="G4" s="209">
        <v>7</v>
      </c>
    </row>
    <row r="5" spans="1:7" ht="38.25">
      <c r="A5" s="209">
        <v>1</v>
      </c>
      <c r="B5" s="210" t="s">
        <v>133</v>
      </c>
      <c r="C5" s="211" t="s">
        <v>20</v>
      </c>
      <c r="D5" s="212"/>
      <c r="E5" s="212"/>
      <c r="F5" s="212"/>
      <c r="G5" s="213"/>
    </row>
    <row r="6" spans="1:7" s="218" customFormat="1">
      <c r="A6" s="214"/>
      <c r="B6" s="210"/>
      <c r="C6" s="215" t="s">
        <v>21</v>
      </c>
      <c r="D6" s="216"/>
      <c r="E6" s="216"/>
      <c r="F6" s="216"/>
      <c r="G6" s="217"/>
    </row>
    <row r="7" spans="1:7" s="218" customFormat="1" ht="102">
      <c r="A7" s="214"/>
      <c r="B7" s="210"/>
      <c r="C7" s="213" t="s">
        <v>171</v>
      </c>
      <c r="D7" s="213"/>
      <c r="E7" s="213"/>
      <c r="F7" s="216"/>
      <c r="G7" s="217"/>
    </row>
    <row r="8" spans="1:7" ht="25.5">
      <c r="A8" s="209"/>
      <c r="B8" s="212"/>
      <c r="C8" s="210" t="s">
        <v>22</v>
      </c>
      <c r="D8" s="210"/>
      <c r="E8" s="210"/>
      <c r="F8" s="219"/>
      <c r="G8" s="213"/>
    </row>
    <row r="9" spans="1:7">
      <c r="A9" s="209"/>
      <c r="B9" s="212"/>
      <c r="C9" s="211" t="s">
        <v>23</v>
      </c>
      <c r="D9" s="212"/>
      <c r="E9" s="212"/>
      <c r="F9" s="219"/>
      <c r="G9" s="213"/>
    </row>
    <row r="10" spans="1:7">
      <c r="A10" s="209"/>
      <c r="B10" s="212"/>
      <c r="C10" s="211" t="s">
        <v>24</v>
      </c>
      <c r="D10" s="209"/>
      <c r="E10" s="212"/>
      <c r="F10" s="209"/>
      <c r="G10" s="213"/>
    </row>
    <row r="11" spans="1:7">
      <c r="A11" s="209"/>
      <c r="B11" s="212"/>
      <c r="C11" s="211" t="s">
        <v>25</v>
      </c>
      <c r="D11" s="212"/>
      <c r="E11" s="212"/>
      <c r="F11" s="209"/>
      <c r="G11" s="213"/>
    </row>
    <row r="12" spans="1:7">
      <c r="A12" s="209"/>
      <c r="B12" s="212"/>
      <c r="C12" s="220" t="s">
        <v>16</v>
      </c>
      <c r="D12" s="212"/>
      <c r="E12" s="212"/>
      <c r="F12" s="209"/>
      <c r="G12" s="213"/>
    </row>
    <row r="13" spans="1:7">
      <c r="A13" s="209"/>
      <c r="B13" s="212"/>
      <c r="C13" s="220" t="s">
        <v>26</v>
      </c>
      <c r="D13" s="212"/>
      <c r="E13" s="212"/>
      <c r="F13" s="212"/>
      <c r="G13" s="213"/>
    </row>
    <row r="14" spans="1:7">
      <c r="A14" s="209"/>
      <c r="B14" s="212"/>
      <c r="C14" s="221" t="s">
        <v>14</v>
      </c>
      <c r="D14" s="212"/>
      <c r="E14" s="212"/>
      <c r="F14" s="212"/>
      <c r="G14" s="213"/>
    </row>
    <row r="15" spans="1:7">
      <c r="A15" s="209"/>
      <c r="B15" s="212"/>
      <c r="C15" s="220" t="s">
        <v>17</v>
      </c>
      <c r="D15" s="212" t="s">
        <v>11</v>
      </c>
      <c r="E15" s="222">
        <v>8.32</v>
      </c>
      <c r="F15" s="223">
        <v>615</v>
      </c>
      <c r="G15" s="224">
        <f>ROUND(F15*E15,2)</f>
        <v>5116.8</v>
      </c>
    </row>
    <row r="16" spans="1:7">
      <c r="A16" s="209"/>
      <c r="B16" s="212"/>
      <c r="C16" s="211" t="s">
        <v>15</v>
      </c>
      <c r="D16" s="212"/>
      <c r="E16" s="212"/>
      <c r="F16" s="223"/>
      <c r="G16" s="224"/>
    </row>
    <row r="17" spans="1:7">
      <c r="A17" s="209"/>
      <c r="B17" s="212"/>
      <c r="C17" s="220" t="s">
        <v>27</v>
      </c>
      <c r="D17" s="212" t="s">
        <v>12</v>
      </c>
      <c r="E17" s="222">
        <v>6</v>
      </c>
      <c r="F17" s="223">
        <v>3607.52</v>
      </c>
      <c r="G17" s="224">
        <f>ROUND(F17*E17,2)</f>
        <v>21645.119999999999</v>
      </c>
    </row>
    <row r="18" spans="1:7">
      <c r="A18" s="209"/>
      <c r="B18" s="212"/>
      <c r="C18" s="220"/>
      <c r="D18" s="212"/>
      <c r="E18" s="222"/>
      <c r="F18" s="223"/>
      <c r="G18" s="224">
        <f>SUM(G15:G17)</f>
        <v>26761.919999999998</v>
      </c>
    </row>
    <row r="19" spans="1:7" s="227" customFormat="1">
      <c r="A19" s="209"/>
      <c r="B19" s="212"/>
      <c r="C19" s="210" t="s">
        <v>132</v>
      </c>
      <c r="D19" s="209"/>
      <c r="E19" s="225"/>
      <c r="F19" s="223"/>
      <c r="G19" s="226">
        <f>ROUND(G18*13.615%,2)</f>
        <v>3643.64</v>
      </c>
    </row>
    <row r="20" spans="1:7">
      <c r="A20" s="209"/>
      <c r="B20" s="212"/>
      <c r="C20" s="220" t="s">
        <v>28</v>
      </c>
      <c r="D20" s="212"/>
      <c r="E20" s="212"/>
      <c r="F20" s="223"/>
      <c r="G20" s="224">
        <f>SUM(G18:G19)</f>
        <v>30405.559999999998</v>
      </c>
    </row>
    <row r="21" spans="1:7">
      <c r="A21" s="209"/>
      <c r="B21" s="212"/>
      <c r="C21" s="221" t="s">
        <v>29</v>
      </c>
      <c r="D21" s="212"/>
      <c r="E21" s="212"/>
      <c r="F21" s="223"/>
      <c r="G21" s="228">
        <f>ROUND(G20/240,2)</f>
        <v>126.69</v>
      </c>
    </row>
    <row r="22" spans="1:7" ht="63.75">
      <c r="A22" s="209">
        <v>2</v>
      </c>
      <c r="B22" s="210" t="s">
        <v>124</v>
      </c>
      <c r="C22" s="211" t="s">
        <v>231</v>
      </c>
      <c r="D22" s="209"/>
      <c r="E22" s="212"/>
      <c r="F22" s="223"/>
      <c r="G22" s="228"/>
    </row>
    <row r="23" spans="1:7">
      <c r="A23" s="209"/>
      <c r="B23" s="212"/>
      <c r="C23" s="211" t="s">
        <v>125</v>
      </c>
      <c r="D23" s="212"/>
      <c r="E23" s="212"/>
      <c r="F23" s="223"/>
      <c r="G23" s="228"/>
    </row>
    <row r="24" spans="1:7">
      <c r="A24" s="209"/>
      <c r="B24" s="212"/>
      <c r="C24" s="220" t="s">
        <v>232</v>
      </c>
      <c r="D24" s="212"/>
      <c r="E24" s="212"/>
      <c r="F24" s="223"/>
      <c r="G24" s="228"/>
    </row>
    <row r="25" spans="1:7">
      <c r="A25" s="209"/>
      <c r="B25" s="212"/>
      <c r="C25" s="221" t="s">
        <v>14</v>
      </c>
      <c r="D25" s="212"/>
      <c r="E25" s="212"/>
      <c r="F25" s="223"/>
      <c r="G25" s="228"/>
    </row>
    <row r="26" spans="1:7">
      <c r="A26" s="209"/>
      <c r="B26" s="212"/>
      <c r="C26" s="220" t="s">
        <v>10</v>
      </c>
      <c r="D26" s="212" t="s">
        <v>11</v>
      </c>
      <c r="E26" s="222" t="s">
        <v>18</v>
      </c>
      <c r="F26" s="223"/>
      <c r="G26" s="228"/>
    </row>
    <row r="27" spans="1:7">
      <c r="A27" s="209"/>
      <c r="B27" s="212"/>
      <c r="C27" s="220" t="s">
        <v>17</v>
      </c>
      <c r="D27" s="212" t="s">
        <v>11</v>
      </c>
      <c r="E27" s="222">
        <v>0.31</v>
      </c>
      <c r="F27" s="223">
        <v>615</v>
      </c>
      <c r="G27" s="224">
        <f>ROUND(F27*E27,2)</f>
        <v>190.65</v>
      </c>
    </row>
    <row r="28" spans="1:7">
      <c r="A28" s="209"/>
      <c r="B28" s="212"/>
      <c r="C28" s="211" t="s">
        <v>30</v>
      </c>
      <c r="D28" s="212"/>
      <c r="E28" s="222"/>
      <c r="F28" s="223"/>
      <c r="G28" s="228"/>
    </row>
    <row r="29" spans="1:7">
      <c r="A29" s="209"/>
      <c r="B29" s="212"/>
      <c r="C29" s="220" t="s">
        <v>126</v>
      </c>
      <c r="D29" s="212" t="s">
        <v>56</v>
      </c>
      <c r="E29" s="222">
        <v>6</v>
      </c>
      <c r="F29" s="223">
        <f>'lead 2025-26'!K10</f>
        <v>103</v>
      </c>
      <c r="G29" s="224">
        <f>ROUND(F29*E29,2)</f>
        <v>618</v>
      </c>
    </row>
    <row r="30" spans="1:7">
      <c r="A30" s="209"/>
      <c r="B30" s="212"/>
      <c r="C30" s="221" t="s">
        <v>233</v>
      </c>
      <c r="D30" s="212"/>
      <c r="E30" s="212"/>
      <c r="F30" s="223"/>
      <c r="G30" s="228">
        <f>SUM(G27:G29)</f>
        <v>808.65</v>
      </c>
    </row>
    <row r="31" spans="1:7">
      <c r="A31" s="209"/>
      <c r="B31" s="212"/>
      <c r="C31" s="221" t="s">
        <v>196</v>
      </c>
      <c r="D31" s="212"/>
      <c r="E31" s="212"/>
      <c r="F31" s="223"/>
      <c r="G31" s="228">
        <f>ROUND(G30/6,2)</f>
        <v>134.78</v>
      </c>
    </row>
    <row r="32" spans="1:7">
      <c r="A32" s="209"/>
      <c r="B32" s="212"/>
      <c r="C32" s="210" t="s">
        <v>132</v>
      </c>
      <c r="D32" s="212"/>
      <c r="E32" s="212"/>
      <c r="F32" s="223"/>
      <c r="G32" s="226">
        <f>ROUND(G31*13.615%,2)</f>
        <v>18.350000000000001</v>
      </c>
    </row>
    <row r="33" spans="1:7">
      <c r="A33" s="209"/>
      <c r="B33" s="212"/>
      <c r="C33" s="210"/>
      <c r="D33" s="212"/>
      <c r="E33" s="212"/>
      <c r="F33" s="223"/>
      <c r="G33" s="229">
        <f>SUM(G31:G32)</f>
        <v>153.13</v>
      </c>
    </row>
    <row r="34" spans="1:7" s="218" customFormat="1" ht="89.25">
      <c r="A34" s="214">
        <v>3</v>
      </c>
      <c r="B34" s="214" t="s">
        <v>31</v>
      </c>
      <c r="C34" s="213" t="s">
        <v>172</v>
      </c>
      <c r="D34" s="213"/>
      <c r="E34" s="213"/>
      <c r="F34" s="216"/>
      <c r="G34" s="217"/>
    </row>
    <row r="35" spans="1:7">
      <c r="A35" s="209"/>
      <c r="B35" s="212"/>
      <c r="C35" s="211" t="s">
        <v>32</v>
      </c>
      <c r="D35" s="209"/>
      <c r="E35" s="212"/>
      <c r="F35" s="223"/>
      <c r="G35" s="224"/>
    </row>
    <row r="36" spans="1:7">
      <c r="A36" s="209"/>
      <c r="B36" s="212"/>
      <c r="C36" s="211" t="s">
        <v>33</v>
      </c>
      <c r="D36" s="212"/>
      <c r="E36" s="212"/>
      <c r="F36" s="223"/>
      <c r="G36" s="224"/>
    </row>
    <row r="37" spans="1:7">
      <c r="A37" s="209"/>
      <c r="B37" s="212"/>
      <c r="C37" s="220" t="s">
        <v>16</v>
      </c>
      <c r="D37" s="212"/>
      <c r="E37" s="212"/>
      <c r="F37" s="223"/>
      <c r="G37" s="224"/>
    </row>
    <row r="38" spans="1:7">
      <c r="A38" s="209"/>
      <c r="B38" s="212"/>
      <c r="C38" s="211" t="s">
        <v>34</v>
      </c>
      <c r="D38" s="212"/>
      <c r="E38" s="212"/>
      <c r="F38" s="223"/>
      <c r="G38" s="224"/>
    </row>
    <row r="39" spans="1:7">
      <c r="A39" s="209"/>
      <c r="B39" s="212"/>
      <c r="C39" s="220" t="s">
        <v>6</v>
      </c>
      <c r="D39" s="212" t="s">
        <v>19</v>
      </c>
      <c r="E39" s="212">
        <v>0.22</v>
      </c>
      <c r="F39" s="223">
        <f>'lead 2025-26'!K14</f>
        <v>4220</v>
      </c>
      <c r="G39" s="224">
        <f>ROUND(F39*E39,2)</f>
        <v>928.4</v>
      </c>
    </row>
    <row r="40" spans="1:7">
      <c r="A40" s="209"/>
      <c r="B40" s="212"/>
      <c r="C40" s="220" t="s">
        <v>135</v>
      </c>
      <c r="D40" s="212" t="s">
        <v>56</v>
      </c>
      <c r="E40" s="212">
        <v>0.45</v>
      </c>
      <c r="F40" s="223">
        <f>'lead 2025-26'!$K$9</f>
        <v>1107.0099999999993</v>
      </c>
      <c r="G40" s="224">
        <f>ROUND(F40*E40,2)</f>
        <v>498.15</v>
      </c>
    </row>
    <row r="41" spans="1:7">
      <c r="A41" s="209"/>
      <c r="B41" s="212"/>
      <c r="C41" s="220" t="s">
        <v>76</v>
      </c>
      <c r="D41" s="212" t="s">
        <v>56</v>
      </c>
      <c r="E41" s="230">
        <v>0.9</v>
      </c>
      <c r="F41" s="223">
        <f>'lead 2025-26'!K13</f>
        <v>2490.9099999999971</v>
      </c>
      <c r="G41" s="224">
        <f>ROUND(F41*E41,2)</f>
        <v>2241.8200000000002</v>
      </c>
    </row>
    <row r="42" spans="1:7">
      <c r="A42" s="209"/>
      <c r="B42" s="212"/>
      <c r="C42" s="220" t="s">
        <v>136</v>
      </c>
      <c r="D42" s="212" t="s">
        <v>137</v>
      </c>
      <c r="E42" s="212">
        <v>1.2</v>
      </c>
      <c r="F42" s="223">
        <v>105</v>
      </c>
      <c r="G42" s="224">
        <f>ROUND(F42*E42,2)</f>
        <v>126</v>
      </c>
    </row>
    <row r="43" spans="1:7">
      <c r="A43" s="209"/>
      <c r="B43" s="212"/>
      <c r="C43" s="211" t="s">
        <v>37</v>
      </c>
      <c r="D43" s="212"/>
      <c r="E43" s="212"/>
      <c r="F43" s="223"/>
      <c r="G43" s="224"/>
    </row>
    <row r="44" spans="1:7">
      <c r="A44" s="209"/>
      <c r="B44" s="212"/>
      <c r="C44" s="220" t="s">
        <v>38</v>
      </c>
      <c r="D44" s="212" t="s">
        <v>11</v>
      </c>
      <c r="E44" s="223">
        <v>0.1</v>
      </c>
      <c r="F44" s="223">
        <v>735</v>
      </c>
      <c r="G44" s="224">
        <f>ROUND(F44*E44,2)</f>
        <v>73.5</v>
      </c>
    </row>
    <row r="45" spans="1:7">
      <c r="A45" s="209"/>
      <c r="B45" s="212"/>
      <c r="C45" s="220" t="s">
        <v>17</v>
      </c>
      <c r="D45" s="212" t="s">
        <v>11</v>
      </c>
      <c r="E45" s="222">
        <v>1.39</v>
      </c>
      <c r="F45" s="223">
        <v>615</v>
      </c>
      <c r="G45" s="224">
        <f>ROUND(F45*E45,2)</f>
        <v>854.85</v>
      </c>
    </row>
    <row r="46" spans="1:7">
      <c r="A46" s="209"/>
      <c r="B46" s="212"/>
      <c r="C46" s="211" t="s">
        <v>39</v>
      </c>
      <c r="D46" s="212"/>
      <c r="E46" s="222"/>
      <c r="F46" s="223"/>
      <c r="G46" s="224"/>
    </row>
    <row r="47" spans="1:7" ht="38.25">
      <c r="A47" s="209"/>
      <c r="B47" s="212"/>
      <c r="C47" s="220" t="s">
        <v>40</v>
      </c>
      <c r="D47" s="212" t="s">
        <v>12</v>
      </c>
      <c r="E47" s="222">
        <v>0.4</v>
      </c>
      <c r="F47" s="223">
        <v>722.41</v>
      </c>
      <c r="G47" s="224">
        <f>ROUND(F47*E47,2)</f>
        <v>288.95999999999998</v>
      </c>
    </row>
    <row r="48" spans="1:7">
      <c r="A48" s="209"/>
      <c r="B48" s="212"/>
      <c r="C48" s="220" t="s">
        <v>41</v>
      </c>
      <c r="D48" s="212" t="s">
        <v>12</v>
      </c>
      <c r="E48" s="222">
        <v>0.13</v>
      </c>
      <c r="F48" s="219">
        <v>830</v>
      </c>
      <c r="G48" s="224">
        <f>ROUND(F48*E48,2)</f>
        <v>107.9</v>
      </c>
    </row>
    <row r="49" spans="1:7" ht="25.5">
      <c r="A49" s="209"/>
      <c r="B49" s="212"/>
      <c r="C49" s="211" t="s">
        <v>42</v>
      </c>
      <c r="D49" s="212"/>
      <c r="E49" s="225">
        <v>0.04</v>
      </c>
      <c r="F49" s="223">
        <f>SUM(G39:G48)</f>
        <v>5119.58</v>
      </c>
      <c r="G49" s="224">
        <f>ROUND(F49*E49,2)</f>
        <v>204.78</v>
      </c>
    </row>
    <row r="50" spans="1:7">
      <c r="A50" s="209"/>
      <c r="B50" s="212"/>
      <c r="C50" s="211"/>
      <c r="D50" s="212"/>
      <c r="E50" s="225"/>
      <c r="F50" s="223"/>
      <c r="G50" s="224">
        <f>SUM(G39:G49)</f>
        <v>5324.36</v>
      </c>
    </row>
    <row r="51" spans="1:7" s="227" customFormat="1">
      <c r="A51" s="209"/>
      <c r="B51" s="212"/>
      <c r="C51" s="210" t="s">
        <v>132</v>
      </c>
      <c r="D51" s="209"/>
      <c r="E51" s="225"/>
      <c r="F51" s="223"/>
      <c r="G51" s="226">
        <f>ROUND(G50*13.615%,2)</f>
        <v>724.91</v>
      </c>
    </row>
    <row r="52" spans="1:7" s="227" customFormat="1">
      <c r="A52" s="209"/>
      <c r="B52" s="212"/>
      <c r="C52" s="210"/>
      <c r="D52" s="209"/>
      <c r="E52" s="225"/>
      <c r="F52" s="223"/>
      <c r="G52" s="229">
        <f>SUM(G50:G51)</f>
        <v>6049.2699999999995</v>
      </c>
    </row>
    <row r="53" spans="1:7" s="218" customFormat="1" ht="76.5">
      <c r="A53" s="214">
        <v>5</v>
      </c>
      <c r="B53" s="214" t="s">
        <v>138</v>
      </c>
      <c r="C53" s="213" t="s">
        <v>139</v>
      </c>
      <c r="D53" s="213"/>
      <c r="E53" s="213"/>
      <c r="F53" s="216"/>
      <c r="G53" s="217"/>
    </row>
    <row r="54" spans="1:7">
      <c r="A54" s="209"/>
      <c r="B54" s="212"/>
      <c r="C54" s="220" t="s">
        <v>44</v>
      </c>
      <c r="D54" s="212"/>
      <c r="E54" s="231"/>
      <c r="F54" s="223"/>
      <c r="G54" s="224"/>
    </row>
    <row r="55" spans="1:7">
      <c r="A55" s="209"/>
      <c r="B55" s="212"/>
      <c r="C55" s="211" t="s">
        <v>34</v>
      </c>
      <c r="D55" s="212"/>
      <c r="E55" s="231"/>
      <c r="F55" s="223"/>
      <c r="G55" s="224"/>
    </row>
    <row r="56" spans="1:7">
      <c r="A56" s="209"/>
      <c r="B56" s="212"/>
      <c r="C56" s="220" t="s">
        <v>52</v>
      </c>
      <c r="D56" s="212" t="s">
        <v>19</v>
      </c>
      <c r="E56" s="231">
        <v>1.05</v>
      </c>
      <c r="F56" s="223">
        <f>'lead 2025-26'!K15</f>
        <v>58000</v>
      </c>
      <c r="G56" s="224">
        <f>ROUND(F56*E56,2)</f>
        <v>60900</v>
      </c>
    </row>
    <row r="57" spans="1:7">
      <c r="A57" s="209"/>
      <c r="B57" s="212"/>
      <c r="C57" s="220" t="s">
        <v>45</v>
      </c>
      <c r="D57" s="212" t="s">
        <v>46</v>
      </c>
      <c r="E57" s="231">
        <v>6</v>
      </c>
      <c r="F57" s="223">
        <v>70</v>
      </c>
      <c r="G57" s="224">
        <f>ROUND(F57*E57,2)</f>
        <v>420</v>
      </c>
    </row>
    <row r="58" spans="1:7" ht="25.5">
      <c r="A58" s="209"/>
      <c r="B58" s="212"/>
      <c r="C58" s="211" t="s">
        <v>53</v>
      </c>
      <c r="D58" s="212"/>
      <c r="E58" s="231"/>
      <c r="F58" s="223"/>
      <c r="G58" s="228"/>
    </row>
    <row r="59" spans="1:7" s="227" customFormat="1">
      <c r="A59" s="209"/>
      <c r="B59" s="212"/>
      <c r="C59" s="220" t="s">
        <v>123</v>
      </c>
      <c r="D59" s="212" t="s">
        <v>11</v>
      </c>
      <c r="E59" s="231">
        <v>2</v>
      </c>
      <c r="F59" s="223">
        <v>870</v>
      </c>
      <c r="G59" s="224">
        <f>ROUND(F59*E59,2)</f>
        <v>1740</v>
      </c>
    </row>
    <row r="60" spans="1:7">
      <c r="A60" s="209"/>
      <c r="B60" s="212"/>
      <c r="C60" s="220" t="s">
        <v>17</v>
      </c>
      <c r="D60" s="212" t="s">
        <v>11</v>
      </c>
      <c r="E60" s="231">
        <v>6.4</v>
      </c>
      <c r="F60" s="223">
        <v>615</v>
      </c>
      <c r="G60" s="224">
        <f>ROUND(F60*E60,2)</f>
        <v>3936</v>
      </c>
    </row>
    <row r="61" spans="1:7">
      <c r="A61" s="209"/>
      <c r="B61" s="212"/>
      <c r="C61" s="220"/>
      <c r="D61" s="212"/>
      <c r="E61" s="231"/>
      <c r="F61" s="232"/>
      <c r="G61" s="224">
        <f>SUM(G56:G60)</f>
        <v>66996</v>
      </c>
    </row>
    <row r="62" spans="1:7">
      <c r="A62" s="209"/>
      <c r="B62" s="212"/>
      <c r="C62" s="210" t="s">
        <v>132</v>
      </c>
      <c r="D62" s="209"/>
      <c r="E62" s="225"/>
      <c r="F62" s="223"/>
      <c r="G62" s="226">
        <f>ROUND(G61*13.615%,2)</f>
        <v>9121.51</v>
      </c>
    </row>
    <row r="63" spans="1:7">
      <c r="A63" s="209"/>
      <c r="B63" s="212"/>
      <c r="C63" s="211" t="s">
        <v>47</v>
      </c>
      <c r="D63" s="212"/>
      <c r="E63" s="231"/>
      <c r="F63" s="223"/>
      <c r="G63" s="228">
        <f>SUM(G61:G62)</f>
        <v>76117.509999999995</v>
      </c>
    </row>
    <row r="64" spans="1:7" s="218" customFormat="1" ht="63.75">
      <c r="A64" s="214">
        <v>6</v>
      </c>
      <c r="B64" s="233" t="s">
        <v>149</v>
      </c>
      <c r="C64" s="213" t="s">
        <v>150</v>
      </c>
      <c r="D64" s="213"/>
      <c r="E64" s="213"/>
      <c r="F64" s="216"/>
      <c r="G64" s="217"/>
    </row>
    <row r="65" spans="1:7" s="218" customFormat="1" ht="25.5">
      <c r="A65" s="214"/>
      <c r="B65" s="233"/>
      <c r="C65" s="210" t="s">
        <v>151</v>
      </c>
      <c r="D65" s="213"/>
      <c r="E65" s="213"/>
      <c r="F65" s="216"/>
      <c r="G65" s="217"/>
    </row>
    <row r="66" spans="1:7" s="218" customFormat="1" ht="33.75">
      <c r="A66" s="214"/>
      <c r="B66" s="234"/>
      <c r="C66" s="235" t="s">
        <v>152</v>
      </c>
      <c r="D66" s="236"/>
      <c r="E66" s="213"/>
      <c r="F66" s="216"/>
      <c r="G66" s="217"/>
    </row>
    <row r="67" spans="1:7" s="218" customFormat="1" ht="33.75">
      <c r="A67" s="214"/>
      <c r="B67" s="234"/>
      <c r="C67" s="235" t="s">
        <v>153</v>
      </c>
      <c r="D67" s="236"/>
      <c r="E67" s="213"/>
      <c r="F67" s="216"/>
      <c r="G67" s="217"/>
    </row>
    <row r="68" spans="1:7" s="218" customFormat="1">
      <c r="A68" s="214"/>
      <c r="B68" s="234"/>
      <c r="C68" s="237" t="s">
        <v>154</v>
      </c>
      <c r="D68" s="236"/>
      <c r="E68" s="213"/>
      <c r="F68" s="216"/>
      <c r="G68" s="217"/>
    </row>
    <row r="69" spans="1:7">
      <c r="A69" s="209"/>
      <c r="B69" s="238"/>
      <c r="C69" s="220" t="s">
        <v>16</v>
      </c>
      <c r="D69" s="239"/>
      <c r="E69" s="231"/>
      <c r="F69" s="223"/>
      <c r="G69" s="224"/>
    </row>
    <row r="70" spans="1:7">
      <c r="A70" s="209"/>
      <c r="B70" s="238"/>
      <c r="C70" s="211" t="s">
        <v>155</v>
      </c>
      <c r="D70" s="239"/>
      <c r="E70" s="231"/>
      <c r="F70" s="223"/>
      <c r="G70" s="224"/>
    </row>
    <row r="71" spans="1:7">
      <c r="A71" s="209"/>
      <c r="B71" s="238"/>
      <c r="C71" s="237" t="s">
        <v>156</v>
      </c>
      <c r="D71" s="239"/>
      <c r="E71" s="231"/>
      <c r="F71" s="223"/>
      <c r="G71" s="224"/>
    </row>
    <row r="72" spans="1:7">
      <c r="A72" s="209"/>
      <c r="B72" s="238"/>
      <c r="C72" s="220" t="s">
        <v>16</v>
      </c>
      <c r="D72" s="239"/>
      <c r="E72" s="231"/>
      <c r="F72" s="223"/>
      <c r="G72" s="224"/>
    </row>
    <row r="73" spans="1:7">
      <c r="A73" s="209"/>
      <c r="B73" s="238"/>
      <c r="C73" s="211" t="s">
        <v>34</v>
      </c>
      <c r="D73" s="239"/>
      <c r="E73" s="231"/>
      <c r="F73" s="223"/>
      <c r="G73" s="224"/>
    </row>
    <row r="74" spans="1:7">
      <c r="A74" s="209"/>
      <c r="B74" s="238"/>
      <c r="C74" s="220" t="s">
        <v>6</v>
      </c>
      <c r="D74" s="239" t="s">
        <v>19</v>
      </c>
      <c r="E74" s="231">
        <v>0.27500000000000002</v>
      </c>
      <c r="F74" s="223">
        <f>'lead 2025-26'!K14</f>
        <v>4220</v>
      </c>
      <c r="G74" s="224">
        <f t="shared" ref="G74:G79" si="0">ROUND(F74*E74,2)</f>
        <v>1160.5</v>
      </c>
    </row>
    <row r="75" spans="1:7">
      <c r="A75" s="209"/>
      <c r="B75" s="212"/>
      <c r="C75" s="220" t="s">
        <v>35</v>
      </c>
      <c r="D75" s="212" t="s">
        <v>56</v>
      </c>
      <c r="E75" s="231">
        <v>0.48</v>
      </c>
      <c r="F75" s="223">
        <f>'lead 2025-26'!$K$9</f>
        <v>1107.0099999999993</v>
      </c>
      <c r="G75" s="224">
        <f t="shared" si="0"/>
        <v>531.36</v>
      </c>
    </row>
    <row r="76" spans="1:7" s="227" customFormat="1">
      <c r="A76" s="209"/>
      <c r="B76" s="212"/>
      <c r="C76" s="220" t="s">
        <v>36</v>
      </c>
      <c r="D76" s="212" t="s">
        <v>56</v>
      </c>
      <c r="E76" s="231">
        <v>0.48</v>
      </c>
      <c r="F76" s="223">
        <f>'lead 2025-26'!K13</f>
        <v>2490.9099999999971</v>
      </c>
      <c r="G76" s="224">
        <f t="shared" si="0"/>
        <v>1195.6400000000001</v>
      </c>
    </row>
    <row r="77" spans="1:7">
      <c r="A77" s="209"/>
      <c r="B77" s="212"/>
      <c r="C77" s="220" t="s">
        <v>48</v>
      </c>
      <c r="D77" s="212" t="s">
        <v>56</v>
      </c>
      <c r="E77" s="231">
        <v>0.24</v>
      </c>
      <c r="F77" s="223">
        <f>'lead 2025-26'!K11</f>
        <v>3134.6599999999971</v>
      </c>
      <c r="G77" s="224">
        <f t="shared" si="0"/>
        <v>752.32</v>
      </c>
    </row>
    <row r="78" spans="1:7">
      <c r="A78" s="209"/>
      <c r="B78" s="212"/>
      <c r="C78" s="220" t="s">
        <v>49</v>
      </c>
      <c r="D78" s="212" t="s">
        <v>56</v>
      </c>
      <c r="E78" s="231">
        <v>0.08</v>
      </c>
      <c r="F78" s="223">
        <f>'lead 2025-26'!K12</f>
        <v>2603.4099999999971</v>
      </c>
      <c r="G78" s="224">
        <f t="shared" si="0"/>
        <v>208.27</v>
      </c>
    </row>
    <row r="79" spans="1:7">
      <c r="A79" s="209"/>
      <c r="B79" s="212"/>
      <c r="C79" s="220" t="s">
        <v>157</v>
      </c>
      <c r="D79" s="212" t="s">
        <v>158</v>
      </c>
      <c r="E79" s="231">
        <v>1.2</v>
      </c>
      <c r="F79" s="223">
        <f>F42</f>
        <v>105</v>
      </c>
      <c r="G79" s="224">
        <f t="shared" si="0"/>
        <v>126</v>
      </c>
    </row>
    <row r="80" spans="1:7">
      <c r="A80" s="209"/>
      <c r="B80" s="212"/>
      <c r="C80" s="211" t="s">
        <v>37</v>
      </c>
      <c r="D80" s="212"/>
      <c r="E80" s="231"/>
      <c r="F80" s="223"/>
      <c r="G80" s="228"/>
    </row>
    <row r="81" spans="1:7">
      <c r="A81" s="209"/>
      <c r="B81" s="212"/>
      <c r="C81" s="220" t="s">
        <v>38</v>
      </c>
      <c r="D81" s="212" t="s">
        <v>11</v>
      </c>
      <c r="E81" s="231">
        <v>0.1</v>
      </c>
      <c r="F81" s="223">
        <v>735</v>
      </c>
      <c r="G81" s="224">
        <f>ROUND(F81*E81,2)</f>
        <v>73.5</v>
      </c>
    </row>
    <row r="82" spans="1:7">
      <c r="A82" s="209"/>
      <c r="B82" s="212"/>
      <c r="C82" s="220" t="s">
        <v>17</v>
      </c>
      <c r="D82" s="212" t="s">
        <v>11</v>
      </c>
      <c r="E82" s="231">
        <v>1.39</v>
      </c>
      <c r="F82" s="223">
        <v>615</v>
      </c>
      <c r="G82" s="224">
        <f>ROUND(F82*E82,2)</f>
        <v>854.85</v>
      </c>
    </row>
    <row r="83" spans="1:7">
      <c r="A83" s="209"/>
      <c r="B83" s="212"/>
      <c r="C83" s="211" t="s">
        <v>39</v>
      </c>
      <c r="D83" s="212"/>
      <c r="E83" s="231"/>
      <c r="F83" s="223"/>
      <c r="G83" s="228"/>
    </row>
    <row r="84" spans="1:7">
      <c r="A84" s="209"/>
      <c r="B84" s="212"/>
      <c r="C84" s="220" t="s">
        <v>50</v>
      </c>
      <c r="D84" s="212" t="s">
        <v>12</v>
      </c>
      <c r="E84" s="231">
        <v>0.4</v>
      </c>
      <c r="F84" s="223">
        <v>722.41</v>
      </c>
      <c r="G84" s="224">
        <f>ROUND(F84*E84,2)</f>
        <v>288.95999999999998</v>
      </c>
    </row>
    <row r="85" spans="1:7">
      <c r="A85" s="209"/>
      <c r="B85" s="212"/>
      <c r="C85" s="211" t="s">
        <v>160</v>
      </c>
      <c r="D85" s="212"/>
      <c r="E85" s="225">
        <v>0.04</v>
      </c>
      <c r="F85" s="223">
        <f>SUM(G74:G84)</f>
        <v>5191.4000000000005</v>
      </c>
      <c r="G85" s="224">
        <f>F85*E85</f>
        <v>207.65600000000003</v>
      </c>
    </row>
    <row r="86" spans="1:7">
      <c r="A86" s="209"/>
      <c r="B86" s="212"/>
      <c r="C86" s="211"/>
      <c r="D86" s="212"/>
      <c r="E86" s="225"/>
      <c r="F86" s="223"/>
      <c r="G86" s="224">
        <f>SUM(G74:G85)</f>
        <v>5399.0560000000005</v>
      </c>
    </row>
    <row r="87" spans="1:7">
      <c r="A87" s="209"/>
      <c r="B87" s="212"/>
      <c r="C87" s="210" t="s">
        <v>132</v>
      </c>
      <c r="D87" s="209"/>
      <c r="E87" s="225"/>
      <c r="F87" s="223"/>
      <c r="G87" s="226">
        <f>ROUND(G86*13.615%,2)</f>
        <v>735.08</v>
      </c>
    </row>
    <row r="88" spans="1:7">
      <c r="A88" s="209"/>
      <c r="B88" s="212"/>
      <c r="C88" s="211" t="s">
        <v>159</v>
      </c>
      <c r="D88" s="212"/>
      <c r="E88" s="231"/>
      <c r="F88" s="223"/>
      <c r="G88" s="228">
        <f>SUM(G86:G87)</f>
        <v>6134.1360000000004</v>
      </c>
    </row>
    <row r="89" spans="1:7" s="218" customFormat="1" ht="63.75">
      <c r="A89" s="214">
        <v>7</v>
      </c>
      <c r="B89" s="233" t="s">
        <v>149</v>
      </c>
      <c r="C89" s="213" t="s">
        <v>161</v>
      </c>
      <c r="D89" s="213"/>
      <c r="E89" s="213"/>
      <c r="F89" s="216"/>
      <c r="G89" s="217"/>
    </row>
    <row r="90" spans="1:7" s="218" customFormat="1" ht="25.5">
      <c r="A90" s="214"/>
      <c r="B90" s="233"/>
      <c r="C90" s="210" t="s">
        <v>162</v>
      </c>
      <c r="D90" s="213"/>
      <c r="E90" s="213"/>
      <c r="F90" s="216"/>
      <c r="G90" s="217"/>
    </row>
    <row r="91" spans="1:7" s="218" customFormat="1" ht="33.75">
      <c r="A91" s="214"/>
      <c r="B91" s="234"/>
      <c r="C91" s="235" t="s">
        <v>152</v>
      </c>
      <c r="D91" s="236"/>
      <c r="E91" s="213"/>
      <c r="F91" s="216"/>
      <c r="G91" s="217"/>
    </row>
    <row r="92" spans="1:7" s="218" customFormat="1">
      <c r="A92" s="214"/>
      <c r="B92" s="234"/>
      <c r="C92" s="237" t="s">
        <v>154</v>
      </c>
      <c r="D92" s="236"/>
      <c r="E92" s="213"/>
      <c r="F92" s="216"/>
      <c r="G92" s="217"/>
    </row>
    <row r="93" spans="1:7">
      <c r="A93" s="209"/>
      <c r="B93" s="238"/>
      <c r="C93" s="220" t="s">
        <v>16</v>
      </c>
      <c r="D93" s="239"/>
      <c r="E93" s="231"/>
      <c r="F93" s="223"/>
      <c r="G93" s="224"/>
    </row>
    <row r="94" spans="1:7">
      <c r="A94" s="209"/>
      <c r="B94" s="238"/>
      <c r="C94" s="211" t="s">
        <v>155</v>
      </c>
      <c r="D94" s="239"/>
      <c r="E94" s="231"/>
      <c r="F94" s="223"/>
      <c r="G94" s="224"/>
    </row>
    <row r="95" spans="1:7">
      <c r="A95" s="209"/>
      <c r="B95" s="238"/>
      <c r="C95" s="237" t="s">
        <v>156</v>
      </c>
      <c r="D95" s="239"/>
      <c r="E95" s="231"/>
      <c r="F95" s="223"/>
      <c r="G95" s="224"/>
    </row>
    <row r="96" spans="1:7">
      <c r="A96" s="209"/>
      <c r="B96" s="238"/>
      <c r="C96" s="220" t="s">
        <v>16</v>
      </c>
      <c r="D96" s="239"/>
      <c r="E96" s="231"/>
      <c r="F96" s="223"/>
      <c r="G96" s="224"/>
    </row>
    <row r="97" spans="1:7">
      <c r="A97" s="209"/>
      <c r="B97" s="238"/>
      <c r="C97" s="211" t="s">
        <v>34</v>
      </c>
      <c r="D97" s="239"/>
      <c r="E97" s="231"/>
      <c r="F97" s="223"/>
      <c r="G97" s="224"/>
    </row>
    <row r="98" spans="1:7">
      <c r="A98" s="209"/>
      <c r="B98" s="238"/>
      <c r="C98" s="220" t="s">
        <v>6</v>
      </c>
      <c r="D98" s="239" t="s">
        <v>19</v>
      </c>
      <c r="E98" s="231">
        <v>0.27500000000000002</v>
      </c>
      <c r="F98" s="223">
        <f t="shared" ref="F98:F103" si="1">F74</f>
        <v>4220</v>
      </c>
      <c r="G98" s="224">
        <f t="shared" ref="G98:G103" si="2">ROUND(F98*E98,2)</f>
        <v>1160.5</v>
      </c>
    </row>
    <row r="99" spans="1:7">
      <c r="A99" s="209"/>
      <c r="B99" s="238"/>
      <c r="C99" s="220" t="s">
        <v>35</v>
      </c>
      <c r="D99" s="239" t="s">
        <v>56</v>
      </c>
      <c r="E99" s="231">
        <v>0.48</v>
      </c>
      <c r="F99" s="223">
        <f t="shared" si="1"/>
        <v>1107.0099999999993</v>
      </c>
      <c r="G99" s="224">
        <f t="shared" si="2"/>
        <v>531.36</v>
      </c>
    </row>
    <row r="100" spans="1:7" s="227" customFormat="1">
      <c r="A100" s="209"/>
      <c r="B100" s="238"/>
      <c r="C100" s="220" t="s">
        <v>36</v>
      </c>
      <c r="D100" s="239" t="s">
        <v>56</v>
      </c>
      <c r="E100" s="231">
        <v>0.48</v>
      </c>
      <c r="F100" s="223">
        <f t="shared" si="1"/>
        <v>2490.9099999999971</v>
      </c>
      <c r="G100" s="224">
        <f t="shared" si="2"/>
        <v>1195.6400000000001</v>
      </c>
    </row>
    <row r="101" spans="1:7">
      <c r="A101" s="209"/>
      <c r="B101" s="212"/>
      <c r="C101" s="220" t="s">
        <v>48</v>
      </c>
      <c r="D101" s="212" t="s">
        <v>56</v>
      </c>
      <c r="E101" s="231">
        <v>0.24</v>
      </c>
      <c r="F101" s="223">
        <f t="shared" si="1"/>
        <v>3134.6599999999971</v>
      </c>
      <c r="G101" s="224">
        <f t="shared" si="2"/>
        <v>752.32</v>
      </c>
    </row>
    <row r="102" spans="1:7">
      <c r="A102" s="209"/>
      <c r="B102" s="212"/>
      <c r="C102" s="220" t="s">
        <v>49</v>
      </c>
      <c r="D102" s="212" t="s">
        <v>56</v>
      </c>
      <c r="E102" s="231">
        <v>0.08</v>
      </c>
      <c r="F102" s="223">
        <f t="shared" si="1"/>
        <v>2603.4099999999971</v>
      </c>
      <c r="G102" s="224">
        <f t="shared" si="2"/>
        <v>208.27</v>
      </c>
    </row>
    <row r="103" spans="1:7">
      <c r="A103" s="209"/>
      <c r="B103" s="212"/>
      <c r="C103" s="220" t="s">
        <v>157</v>
      </c>
      <c r="D103" s="212" t="s">
        <v>158</v>
      </c>
      <c r="E103" s="231">
        <v>1.2</v>
      </c>
      <c r="F103" s="223">
        <f t="shared" si="1"/>
        <v>105</v>
      </c>
      <c r="G103" s="224">
        <f t="shared" si="2"/>
        <v>126</v>
      </c>
    </row>
    <row r="104" spans="1:7">
      <c r="A104" s="209"/>
      <c r="B104" s="212"/>
      <c r="C104" s="211" t="s">
        <v>37</v>
      </c>
      <c r="D104" s="212"/>
      <c r="E104" s="231"/>
      <c r="F104" s="223"/>
      <c r="G104" s="228"/>
    </row>
    <row r="105" spans="1:7">
      <c r="A105" s="209"/>
      <c r="B105" s="212"/>
      <c r="C105" s="220" t="s">
        <v>38</v>
      </c>
      <c r="D105" s="212" t="s">
        <v>11</v>
      </c>
      <c r="E105" s="231">
        <v>0.1</v>
      </c>
      <c r="F105" s="223">
        <f>F81</f>
        <v>735</v>
      </c>
      <c r="G105" s="224">
        <f>ROUND(F105*E105,2)</f>
        <v>73.5</v>
      </c>
    </row>
    <row r="106" spans="1:7">
      <c r="A106" s="209"/>
      <c r="B106" s="212"/>
      <c r="C106" s="220" t="s">
        <v>17</v>
      </c>
      <c r="D106" s="212" t="s">
        <v>11</v>
      </c>
      <c r="E106" s="231">
        <v>1.39</v>
      </c>
      <c r="F106" s="223">
        <f>F82</f>
        <v>615</v>
      </c>
      <c r="G106" s="224">
        <f>ROUND(F106*E106,2)</f>
        <v>854.85</v>
      </c>
    </row>
    <row r="107" spans="1:7">
      <c r="A107" s="209"/>
      <c r="B107" s="212"/>
      <c r="C107" s="211" t="s">
        <v>39</v>
      </c>
      <c r="D107" s="212"/>
      <c r="E107" s="231"/>
      <c r="F107" s="223"/>
      <c r="G107" s="228"/>
    </row>
    <row r="108" spans="1:7">
      <c r="A108" s="209"/>
      <c r="B108" s="212"/>
      <c r="C108" s="220" t="s">
        <v>50</v>
      </c>
      <c r="D108" s="212" t="s">
        <v>12</v>
      </c>
      <c r="E108" s="231">
        <v>0.4</v>
      </c>
      <c r="F108" s="223">
        <f>F84</f>
        <v>722.41</v>
      </c>
      <c r="G108" s="224">
        <f>ROUND(F108*E108,2)</f>
        <v>288.95999999999998</v>
      </c>
    </row>
    <row r="109" spans="1:7">
      <c r="A109" s="209"/>
      <c r="B109" s="212"/>
      <c r="C109" s="211" t="s">
        <v>163</v>
      </c>
      <c r="D109" s="212"/>
      <c r="E109" s="225">
        <v>0.1</v>
      </c>
      <c r="F109" s="223">
        <f>SUM(G98:G108)</f>
        <v>5191.4000000000005</v>
      </c>
      <c r="G109" s="224">
        <f>ROUND(F109*E109,2)</f>
        <v>519.14</v>
      </c>
    </row>
    <row r="110" spans="1:7">
      <c r="A110" s="209"/>
      <c r="B110" s="212"/>
      <c r="C110" s="211"/>
      <c r="D110" s="212"/>
      <c r="E110" s="225"/>
      <c r="F110" s="223"/>
      <c r="G110" s="224">
        <f>SUM(G98:G109)</f>
        <v>5710.5400000000009</v>
      </c>
    </row>
    <row r="111" spans="1:7">
      <c r="A111" s="209"/>
      <c r="B111" s="212"/>
      <c r="C111" s="210" t="s">
        <v>132</v>
      </c>
      <c r="D111" s="209"/>
      <c r="E111" s="225"/>
      <c r="F111" s="223"/>
      <c r="G111" s="226">
        <f>ROUND(G110*13.615%,2)</f>
        <v>777.49</v>
      </c>
    </row>
    <row r="112" spans="1:7">
      <c r="A112" s="209"/>
      <c r="B112" s="212"/>
      <c r="C112" s="211" t="s">
        <v>159</v>
      </c>
      <c r="D112" s="212"/>
      <c r="E112" s="231"/>
      <c r="F112" s="223"/>
      <c r="G112" s="228">
        <f>SUM(G110:G111)</f>
        <v>6488.0300000000007</v>
      </c>
    </row>
    <row r="113" spans="1:7" s="218" customFormat="1" ht="102">
      <c r="A113" s="214">
        <v>8</v>
      </c>
      <c r="B113" s="233" t="s">
        <v>164</v>
      </c>
      <c r="C113" s="213" t="s">
        <v>170</v>
      </c>
      <c r="D113" s="213"/>
      <c r="E113" s="213"/>
      <c r="F113" s="216"/>
      <c r="G113" s="217"/>
    </row>
    <row r="114" spans="1:7">
      <c r="A114" s="209"/>
      <c r="B114" s="212"/>
      <c r="C114" s="211" t="s">
        <v>141</v>
      </c>
      <c r="D114" s="212"/>
      <c r="E114" s="231"/>
      <c r="F114" s="223"/>
      <c r="G114" s="224"/>
    </row>
    <row r="115" spans="1:7">
      <c r="A115" s="209"/>
      <c r="B115" s="212"/>
      <c r="C115" s="220" t="s">
        <v>16</v>
      </c>
      <c r="D115" s="212"/>
      <c r="E115" s="231"/>
      <c r="F115" s="223"/>
      <c r="G115" s="224"/>
    </row>
    <row r="116" spans="1:7" s="218" customFormat="1">
      <c r="A116" s="214"/>
      <c r="B116" s="233"/>
      <c r="C116" s="240" t="s">
        <v>154</v>
      </c>
      <c r="D116" s="213"/>
      <c r="E116" s="213"/>
      <c r="F116" s="216"/>
      <c r="G116" s="217"/>
    </row>
    <row r="117" spans="1:7">
      <c r="A117" s="209"/>
      <c r="B117" s="212"/>
      <c r="C117" s="211" t="s">
        <v>34</v>
      </c>
      <c r="D117" s="212"/>
      <c r="E117" s="231"/>
      <c r="F117" s="223"/>
      <c r="G117" s="224"/>
    </row>
    <row r="118" spans="1:7">
      <c r="A118" s="209"/>
      <c r="B118" s="212"/>
      <c r="C118" s="220" t="s">
        <v>6</v>
      </c>
      <c r="D118" s="212" t="s">
        <v>19</v>
      </c>
      <c r="E118" s="231">
        <v>0.40300000000000002</v>
      </c>
      <c r="F118" s="223">
        <f>'lead 2025-26'!K14</f>
        <v>4220</v>
      </c>
      <c r="G118" s="224">
        <f>ROUND(F118*E118,2)</f>
        <v>1700.66</v>
      </c>
    </row>
    <row r="119" spans="1:7">
      <c r="A119" s="209"/>
      <c r="B119" s="212"/>
      <c r="C119" s="220" t="s">
        <v>35</v>
      </c>
      <c r="D119" s="212" t="s">
        <v>56</v>
      </c>
      <c r="E119" s="231">
        <v>0.45</v>
      </c>
      <c r="F119" s="223">
        <f>'lead 2025-26'!$K$9</f>
        <v>1107.0099999999993</v>
      </c>
      <c r="G119" s="224">
        <f>ROUND(F119*E119,2)</f>
        <v>498.15</v>
      </c>
    </row>
    <row r="120" spans="1:7">
      <c r="A120" s="209"/>
      <c r="B120" s="212"/>
      <c r="C120" s="220" t="s">
        <v>48</v>
      </c>
      <c r="D120" s="212" t="s">
        <v>56</v>
      </c>
      <c r="E120" s="231">
        <v>0.54</v>
      </c>
      <c r="F120" s="223">
        <f>'lead 2025-26'!K11</f>
        <v>3134.6599999999971</v>
      </c>
      <c r="G120" s="224">
        <f>ROUND(F120*E120,2)</f>
        <v>1692.72</v>
      </c>
    </row>
    <row r="121" spans="1:7">
      <c r="A121" s="209"/>
      <c r="B121" s="212"/>
      <c r="C121" s="220" t="s">
        <v>49</v>
      </c>
      <c r="D121" s="212" t="s">
        <v>56</v>
      </c>
      <c r="E121" s="231">
        <v>0.36</v>
      </c>
      <c r="F121" s="223">
        <f>'lead 2025-26'!K12</f>
        <v>2603.4099999999971</v>
      </c>
      <c r="G121" s="224">
        <f>ROUND(F121*E121,2)</f>
        <v>937.23</v>
      </c>
    </row>
    <row r="122" spans="1:7">
      <c r="A122" s="209"/>
      <c r="B122" s="212"/>
      <c r="C122" s="220" t="s">
        <v>136</v>
      </c>
      <c r="D122" s="212" t="s">
        <v>137</v>
      </c>
      <c r="E122" s="231">
        <v>1.2</v>
      </c>
      <c r="F122" s="223">
        <v>105</v>
      </c>
      <c r="G122" s="224">
        <f>ROUND(F122*E122,2)</f>
        <v>126</v>
      </c>
    </row>
    <row r="123" spans="1:7">
      <c r="A123" s="209"/>
      <c r="B123" s="212"/>
      <c r="C123" s="211" t="s">
        <v>37</v>
      </c>
      <c r="D123" s="212"/>
      <c r="E123" s="231"/>
      <c r="F123" s="223"/>
      <c r="G123" s="228"/>
    </row>
    <row r="124" spans="1:7">
      <c r="A124" s="209"/>
      <c r="B124" s="212"/>
      <c r="C124" s="220" t="s">
        <v>38</v>
      </c>
      <c r="D124" s="212" t="s">
        <v>11</v>
      </c>
      <c r="E124" s="231">
        <v>0.1</v>
      </c>
      <c r="F124" s="223">
        <v>735</v>
      </c>
      <c r="G124" s="224">
        <f>ROUND(F124*E124,2)</f>
        <v>73.5</v>
      </c>
    </row>
    <row r="125" spans="1:7">
      <c r="A125" s="209"/>
      <c r="B125" s="212"/>
      <c r="C125" s="220" t="s">
        <v>17</v>
      </c>
      <c r="D125" s="212" t="s">
        <v>11</v>
      </c>
      <c r="E125" s="231">
        <v>1.39</v>
      </c>
      <c r="F125" s="223">
        <v>615</v>
      </c>
      <c r="G125" s="224">
        <f>ROUND(F125*E125,2)</f>
        <v>854.85</v>
      </c>
    </row>
    <row r="126" spans="1:7">
      <c r="A126" s="209"/>
      <c r="B126" s="212"/>
      <c r="C126" s="211" t="s">
        <v>39</v>
      </c>
      <c r="D126" s="212"/>
      <c r="E126" s="231"/>
      <c r="F126" s="223"/>
      <c r="G126" s="228"/>
    </row>
    <row r="127" spans="1:7">
      <c r="A127" s="209"/>
      <c r="B127" s="212"/>
      <c r="C127" s="220" t="s">
        <v>50</v>
      </c>
      <c r="D127" s="212" t="s">
        <v>12</v>
      </c>
      <c r="E127" s="231">
        <v>0.4</v>
      </c>
      <c r="F127" s="223">
        <v>722.41</v>
      </c>
      <c r="G127" s="224">
        <f>ROUND(F127*E127,2)</f>
        <v>288.95999999999998</v>
      </c>
    </row>
    <row r="128" spans="1:7">
      <c r="A128" s="209"/>
      <c r="B128" s="212"/>
      <c r="C128" s="220" t="s">
        <v>140</v>
      </c>
      <c r="D128" s="212" t="s">
        <v>12</v>
      </c>
      <c r="E128" s="231">
        <v>0.4</v>
      </c>
      <c r="F128" s="223">
        <v>1356.25</v>
      </c>
      <c r="G128" s="224">
        <f>ROUND(F128*E128,2)</f>
        <v>542.5</v>
      </c>
    </row>
    <row r="129" spans="1:7" ht="25.5">
      <c r="A129" s="209"/>
      <c r="B129" s="212"/>
      <c r="C129" s="211" t="s">
        <v>51</v>
      </c>
      <c r="D129" s="212"/>
      <c r="E129" s="225">
        <v>0.1</v>
      </c>
      <c r="F129" s="223">
        <f>SUM(G118:G128)</f>
        <v>6714.5700000000006</v>
      </c>
      <c r="G129" s="224">
        <f>ROUND(F129*E129,2)</f>
        <v>671.46</v>
      </c>
    </row>
    <row r="130" spans="1:7">
      <c r="A130" s="209"/>
      <c r="B130" s="212"/>
      <c r="C130" s="211"/>
      <c r="D130" s="212"/>
      <c r="E130" s="225"/>
      <c r="F130" s="223"/>
      <c r="G130" s="224">
        <f>SUM(G118:G129)</f>
        <v>7386.0300000000007</v>
      </c>
    </row>
    <row r="131" spans="1:7">
      <c r="A131" s="209"/>
      <c r="B131" s="212"/>
      <c r="C131" s="210" t="s">
        <v>132</v>
      </c>
      <c r="D131" s="209"/>
      <c r="E131" s="225"/>
      <c r="F131" s="223"/>
      <c r="G131" s="226">
        <f>ROUND(G130*13.615%,2)</f>
        <v>1005.61</v>
      </c>
    </row>
    <row r="132" spans="1:7">
      <c r="A132" s="209"/>
      <c r="B132" s="212"/>
      <c r="C132" s="211" t="s">
        <v>43</v>
      </c>
      <c r="D132" s="212"/>
      <c r="E132" s="231"/>
      <c r="F132" s="223"/>
      <c r="G132" s="228">
        <f>SUM(G130:G131)</f>
        <v>8391.6400000000012</v>
      </c>
    </row>
    <row r="133" spans="1:7" s="218" customFormat="1" ht="102">
      <c r="A133" s="214">
        <v>9</v>
      </c>
      <c r="B133" s="233" t="s">
        <v>142</v>
      </c>
      <c r="C133" s="213" t="s">
        <v>169</v>
      </c>
      <c r="D133" s="213"/>
      <c r="E133" s="213"/>
      <c r="F133" s="216"/>
      <c r="G133" s="217"/>
    </row>
    <row r="134" spans="1:7">
      <c r="A134" s="209"/>
      <c r="B134" s="212"/>
      <c r="C134" s="211" t="s">
        <v>141</v>
      </c>
      <c r="D134" s="212"/>
      <c r="E134" s="231"/>
      <c r="F134" s="223"/>
      <c r="G134" s="224"/>
    </row>
    <row r="135" spans="1:7">
      <c r="A135" s="209"/>
      <c r="B135" s="212"/>
      <c r="C135" s="220" t="s">
        <v>16</v>
      </c>
      <c r="D135" s="212"/>
      <c r="E135" s="231"/>
      <c r="F135" s="223"/>
      <c r="G135" s="224"/>
    </row>
    <row r="136" spans="1:7">
      <c r="A136" s="209"/>
      <c r="B136" s="212"/>
      <c r="C136" s="211" t="s">
        <v>34</v>
      </c>
      <c r="D136" s="212"/>
      <c r="E136" s="231"/>
      <c r="F136" s="223"/>
      <c r="G136" s="224"/>
    </row>
    <row r="137" spans="1:7">
      <c r="A137" s="209"/>
      <c r="B137" s="212"/>
      <c r="C137" s="220" t="s">
        <v>6</v>
      </c>
      <c r="D137" s="212" t="s">
        <v>19</v>
      </c>
      <c r="E137" s="231">
        <v>0.4</v>
      </c>
      <c r="F137" s="223">
        <f>F118</f>
        <v>4220</v>
      </c>
      <c r="G137" s="224">
        <f>ROUND(F137*E137,2)</f>
        <v>1688</v>
      </c>
    </row>
    <row r="138" spans="1:7">
      <c r="A138" s="209"/>
      <c r="B138" s="212"/>
      <c r="C138" s="220" t="s">
        <v>35</v>
      </c>
      <c r="D138" s="212" t="s">
        <v>56</v>
      </c>
      <c r="E138" s="231">
        <v>0.45</v>
      </c>
      <c r="F138" s="223">
        <f>'lead 2025-26'!$K$9</f>
        <v>1107.0099999999993</v>
      </c>
      <c r="G138" s="224">
        <f>ROUND(F138*E138,2)</f>
        <v>498.15</v>
      </c>
    </row>
    <row r="139" spans="1:7">
      <c r="A139" s="209"/>
      <c r="B139" s="212"/>
      <c r="C139" s="220" t="s">
        <v>48</v>
      </c>
      <c r="D139" s="212" t="s">
        <v>56</v>
      </c>
      <c r="E139" s="231">
        <v>0.54</v>
      </c>
      <c r="F139" s="223">
        <f>F120</f>
        <v>3134.6599999999971</v>
      </c>
      <c r="G139" s="224">
        <f>ROUND(F139*E139,2)</f>
        <v>1692.72</v>
      </c>
    </row>
    <row r="140" spans="1:7">
      <c r="A140" s="209"/>
      <c r="B140" s="212"/>
      <c r="C140" s="220" t="s">
        <v>49</v>
      </c>
      <c r="D140" s="212" t="s">
        <v>56</v>
      </c>
      <c r="E140" s="231">
        <v>0.36</v>
      </c>
      <c r="F140" s="223">
        <f>F121</f>
        <v>2603.4099999999971</v>
      </c>
      <c r="G140" s="224">
        <f>ROUND(F140*E140,2)</f>
        <v>937.23</v>
      </c>
    </row>
    <row r="141" spans="1:7">
      <c r="A141" s="209"/>
      <c r="B141" s="212"/>
      <c r="C141" s="220" t="s">
        <v>136</v>
      </c>
      <c r="D141" s="212" t="s">
        <v>137</v>
      </c>
      <c r="E141" s="231">
        <v>1.2</v>
      </c>
      <c r="F141" s="223">
        <v>105</v>
      </c>
      <c r="G141" s="224">
        <f>ROUND(F141*E141,2)</f>
        <v>126</v>
      </c>
    </row>
    <row r="142" spans="1:7">
      <c r="A142" s="209"/>
      <c r="B142" s="212"/>
      <c r="C142" s="211" t="s">
        <v>37</v>
      </c>
      <c r="D142" s="212"/>
      <c r="E142" s="231"/>
      <c r="F142" s="223"/>
      <c r="G142" s="228"/>
    </row>
    <row r="143" spans="1:7">
      <c r="A143" s="209"/>
      <c r="B143" s="212"/>
      <c r="C143" s="220" t="s">
        <v>38</v>
      </c>
      <c r="D143" s="212" t="s">
        <v>11</v>
      </c>
      <c r="E143" s="231">
        <v>0.1</v>
      </c>
      <c r="F143" s="223">
        <v>735</v>
      </c>
      <c r="G143" s="224">
        <f>ROUND(F143*E143,2)</f>
        <v>73.5</v>
      </c>
    </row>
    <row r="144" spans="1:7">
      <c r="A144" s="209"/>
      <c r="B144" s="212"/>
      <c r="C144" s="220" t="s">
        <v>17</v>
      </c>
      <c r="D144" s="212" t="s">
        <v>11</v>
      </c>
      <c r="E144" s="231">
        <v>1.39</v>
      </c>
      <c r="F144" s="223">
        <v>615</v>
      </c>
      <c r="G144" s="224">
        <f>ROUND(F144*E144,2)</f>
        <v>854.85</v>
      </c>
    </row>
    <row r="145" spans="1:7">
      <c r="A145" s="209"/>
      <c r="B145" s="212"/>
      <c r="C145" s="211" t="s">
        <v>39</v>
      </c>
      <c r="D145" s="212"/>
      <c r="E145" s="231"/>
      <c r="F145" s="223"/>
      <c r="G145" s="228"/>
    </row>
    <row r="146" spans="1:7">
      <c r="A146" s="209"/>
      <c r="B146" s="212"/>
      <c r="C146" s="220" t="s">
        <v>50</v>
      </c>
      <c r="D146" s="212" t="s">
        <v>12</v>
      </c>
      <c r="E146" s="231">
        <v>0.4</v>
      </c>
      <c r="F146" s="223">
        <v>722.41</v>
      </c>
      <c r="G146" s="224">
        <f>ROUND(F146*E146,2)</f>
        <v>288.95999999999998</v>
      </c>
    </row>
    <row r="147" spans="1:7">
      <c r="A147" s="209"/>
      <c r="B147" s="212"/>
      <c r="C147" s="220" t="s">
        <v>140</v>
      </c>
      <c r="D147" s="212" t="s">
        <v>12</v>
      </c>
      <c r="E147" s="231">
        <v>0.4</v>
      </c>
      <c r="F147" s="223">
        <v>1356.25</v>
      </c>
      <c r="G147" s="224">
        <f>ROUND(F147*E147,2)</f>
        <v>542.5</v>
      </c>
    </row>
    <row r="148" spans="1:7">
      <c r="A148" s="209"/>
      <c r="B148" s="212"/>
      <c r="C148" s="211" t="s">
        <v>165</v>
      </c>
      <c r="D148" s="212"/>
      <c r="E148" s="225">
        <v>0.2</v>
      </c>
      <c r="F148" s="223">
        <f>SUM(G137:G147)</f>
        <v>6701.9100000000008</v>
      </c>
      <c r="G148" s="224">
        <f>ROUND(F148*E148,2)</f>
        <v>1340.38</v>
      </c>
    </row>
    <row r="149" spans="1:7">
      <c r="A149" s="209"/>
      <c r="B149" s="212"/>
      <c r="C149" s="211"/>
      <c r="D149" s="212"/>
      <c r="E149" s="225"/>
      <c r="F149" s="223"/>
      <c r="G149" s="224">
        <f>SUM(G137:G148)</f>
        <v>8042.2900000000009</v>
      </c>
    </row>
    <row r="150" spans="1:7">
      <c r="A150" s="209"/>
      <c r="B150" s="212"/>
      <c r="C150" s="210" t="s">
        <v>132</v>
      </c>
      <c r="D150" s="209"/>
      <c r="E150" s="225"/>
      <c r="F150" s="223"/>
      <c r="G150" s="226">
        <f>ROUND(G149*13.615%,2)</f>
        <v>1094.96</v>
      </c>
    </row>
    <row r="151" spans="1:7">
      <c r="A151" s="209"/>
      <c r="B151" s="212"/>
      <c r="C151" s="211" t="s">
        <v>43</v>
      </c>
      <c r="D151" s="212"/>
      <c r="E151" s="231"/>
      <c r="F151" s="223"/>
      <c r="G151" s="228">
        <f>SUM(G149:G150)</f>
        <v>9137.25</v>
      </c>
    </row>
    <row r="152" spans="1:7">
      <c r="A152" s="209"/>
      <c r="B152" s="212"/>
      <c r="C152" s="211"/>
      <c r="D152" s="212"/>
      <c r="E152" s="231"/>
      <c r="F152" s="223"/>
      <c r="G152" s="228"/>
    </row>
    <row r="153" spans="1:7" s="218" customFormat="1" ht="76.5">
      <c r="A153" s="214">
        <v>10</v>
      </c>
      <c r="B153" s="233" t="s">
        <v>142</v>
      </c>
      <c r="C153" s="213" t="s">
        <v>168</v>
      </c>
      <c r="D153" s="213"/>
      <c r="E153" s="213"/>
      <c r="F153" s="216"/>
      <c r="G153" s="217"/>
    </row>
    <row r="154" spans="1:7">
      <c r="A154" s="209"/>
      <c r="B154" s="212"/>
      <c r="C154" s="211" t="s">
        <v>141</v>
      </c>
      <c r="D154" s="212"/>
      <c r="E154" s="231"/>
      <c r="F154" s="223"/>
      <c r="G154" s="224"/>
    </row>
    <row r="155" spans="1:7">
      <c r="A155" s="209"/>
      <c r="B155" s="212"/>
      <c r="C155" s="220" t="s">
        <v>16</v>
      </c>
      <c r="D155" s="212"/>
      <c r="E155" s="231"/>
      <c r="F155" s="223"/>
      <c r="G155" s="224"/>
    </row>
    <row r="156" spans="1:7">
      <c r="A156" s="209"/>
      <c r="B156" s="212"/>
      <c r="C156" s="211" t="s">
        <v>34</v>
      </c>
      <c r="D156" s="212"/>
      <c r="E156" s="231"/>
      <c r="F156" s="223"/>
      <c r="G156" s="224"/>
    </row>
    <row r="157" spans="1:7">
      <c r="A157" s="209"/>
      <c r="B157" s="212"/>
      <c r="C157" s="220" t="s">
        <v>6</v>
      </c>
      <c r="D157" s="212" t="s">
        <v>19</v>
      </c>
      <c r="E157" s="231">
        <v>0.40699999999999997</v>
      </c>
      <c r="F157" s="223">
        <f>F137</f>
        <v>4220</v>
      </c>
      <c r="G157" s="224">
        <f>ROUND(F157*E157,2)</f>
        <v>1717.54</v>
      </c>
    </row>
    <row r="158" spans="1:7">
      <c r="A158" s="209"/>
      <c r="B158" s="212"/>
      <c r="C158" s="220" t="s">
        <v>35</v>
      </c>
      <c r="D158" s="212" t="s">
        <v>56</v>
      </c>
      <c r="E158" s="231">
        <v>0.45</v>
      </c>
      <c r="F158" s="223">
        <f>'lead 2025-26'!$K$9</f>
        <v>1107.0099999999993</v>
      </c>
      <c r="G158" s="224">
        <f>ROUND(F158*E158,2)</f>
        <v>498.15</v>
      </c>
    </row>
    <row r="159" spans="1:7">
      <c r="A159" s="209"/>
      <c r="B159" s="212"/>
      <c r="C159" s="220" t="s">
        <v>48</v>
      </c>
      <c r="D159" s="212" t="s">
        <v>56</v>
      </c>
      <c r="E159" s="231">
        <v>0.54</v>
      </c>
      <c r="F159" s="223">
        <f>F139</f>
        <v>3134.6599999999971</v>
      </c>
      <c r="G159" s="224">
        <f>ROUND(F159*E159,2)</f>
        <v>1692.72</v>
      </c>
    </row>
    <row r="160" spans="1:7">
      <c r="A160" s="209"/>
      <c r="B160" s="212"/>
      <c r="C160" s="220" t="s">
        <v>49</v>
      </c>
      <c r="D160" s="212" t="s">
        <v>56</v>
      </c>
      <c r="E160" s="231">
        <v>0.36</v>
      </c>
      <c r="F160" s="223">
        <f>F140</f>
        <v>2603.4099999999971</v>
      </c>
      <c r="G160" s="224">
        <f>ROUND(F160*E160,2)</f>
        <v>937.23</v>
      </c>
    </row>
    <row r="161" spans="1:7">
      <c r="A161" s="209"/>
      <c r="B161" s="212"/>
      <c r="C161" s="220" t="s">
        <v>136</v>
      </c>
      <c r="D161" s="212" t="s">
        <v>137</v>
      </c>
      <c r="E161" s="231">
        <v>1.2</v>
      </c>
      <c r="F161" s="223">
        <v>105</v>
      </c>
      <c r="G161" s="224">
        <f>ROUND(F161*E161,2)</f>
        <v>126</v>
      </c>
    </row>
    <row r="162" spans="1:7">
      <c r="A162" s="209"/>
      <c r="B162" s="212"/>
      <c r="C162" s="211" t="s">
        <v>37</v>
      </c>
      <c r="D162" s="212"/>
      <c r="E162" s="231"/>
      <c r="F162" s="223"/>
      <c r="G162" s="228"/>
    </row>
    <row r="163" spans="1:7">
      <c r="A163" s="209"/>
      <c r="B163" s="212"/>
      <c r="C163" s="220" t="s">
        <v>38</v>
      </c>
      <c r="D163" s="212" t="s">
        <v>11</v>
      </c>
      <c r="E163" s="231">
        <v>0.1</v>
      </c>
      <c r="F163" s="223">
        <v>735</v>
      </c>
      <c r="G163" s="224">
        <f>ROUND(F163*E163,2)</f>
        <v>73.5</v>
      </c>
    </row>
    <row r="164" spans="1:7">
      <c r="A164" s="209"/>
      <c r="B164" s="212"/>
      <c r="C164" s="220" t="s">
        <v>17</v>
      </c>
      <c r="D164" s="212" t="s">
        <v>11</v>
      </c>
      <c r="E164" s="231">
        <v>1.39</v>
      </c>
      <c r="F164" s="223">
        <v>615</v>
      </c>
      <c r="G164" s="224">
        <f>ROUND(F164*E164,2)</f>
        <v>854.85</v>
      </c>
    </row>
    <row r="165" spans="1:7">
      <c r="A165" s="209"/>
      <c r="B165" s="212"/>
      <c r="C165" s="220" t="s">
        <v>166</v>
      </c>
      <c r="D165" s="212" t="s">
        <v>11</v>
      </c>
      <c r="E165" s="231">
        <v>0.15</v>
      </c>
      <c r="F165" s="223">
        <v>615</v>
      </c>
      <c r="G165" s="224">
        <f>ROUND(F165*E165,2)</f>
        <v>92.25</v>
      </c>
    </row>
    <row r="166" spans="1:7">
      <c r="A166" s="209"/>
      <c r="B166" s="212"/>
      <c r="C166" s="211" t="s">
        <v>39</v>
      </c>
      <c r="D166" s="212"/>
      <c r="E166" s="231"/>
      <c r="F166" s="223"/>
      <c r="G166" s="228"/>
    </row>
    <row r="167" spans="1:7">
      <c r="A167" s="209"/>
      <c r="B167" s="212"/>
      <c r="C167" s="220" t="s">
        <v>50</v>
      </c>
      <c r="D167" s="212" t="s">
        <v>12</v>
      </c>
      <c r="E167" s="231">
        <v>0.4</v>
      </c>
      <c r="F167" s="223">
        <v>722.41</v>
      </c>
      <c r="G167" s="224">
        <f>ROUND(F167*E167,2)</f>
        <v>288.95999999999998</v>
      </c>
    </row>
    <row r="168" spans="1:7">
      <c r="A168" s="209"/>
      <c r="B168" s="212"/>
      <c r="C168" s="220" t="s">
        <v>140</v>
      </c>
      <c r="D168" s="212" t="s">
        <v>12</v>
      </c>
      <c r="E168" s="231">
        <v>0.4</v>
      </c>
      <c r="F168" s="223">
        <v>1356.25</v>
      </c>
      <c r="G168" s="224">
        <f>ROUND(F168*E168,2)</f>
        <v>542.5</v>
      </c>
    </row>
    <row r="169" spans="1:7">
      <c r="A169" s="209"/>
      <c r="B169" s="212"/>
      <c r="C169" s="211" t="s">
        <v>167</v>
      </c>
      <c r="D169" s="212"/>
      <c r="E169" s="225">
        <v>0.03</v>
      </c>
      <c r="F169" s="223">
        <f>SUM(G157:G168)</f>
        <v>6823.7</v>
      </c>
      <c r="G169" s="224">
        <f>ROUND(F169*E169,2)</f>
        <v>204.71</v>
      </c>
    </row>
    <row r="170" spans="1:7">
      <c r="A170" s="209"/>
      <c r="B170" s="212"/>
      <c r="C170" s="211"/>
      <c r="D170" s="212"/>
      <c r="E170" s="225"/>
      <c r="F170" s="223"/>
      <c r="G170" s="224">
        <f>SUM(G157:G169)</f>
        <v>7028.41</v>
      </c>
    </row>
    <row r="171" spans="1:7">
      <c r="A171" s="209"/>
      <c r="B171" s="212"/>
      <c r="C171" s="210" t="s">
        <v>132</v>
      </c>
      <c r="D171" s="209"/>
      <c r="E171" s="225"/>
      <c r="F171" s="223"/>
      <c r="G171" s="226">
        <f>ROUND(G170*13.615%,2)</f>
        <v>956.92</v>
      </c>
    </row>
    <row r="172" spans="1:7">
      <c r="A172" s="209"/>
      <c r="B172" s="212"/>
      <c r="C172" s="211" t="s">
        <v>43</v>
      </c>
      <c r="D172" s="212"/>
      <c r="E172" s="231"/>
      <c r="F172" s="223"/>
      <c r="G172" s="228">
        <f>SUM(G170:G171)</f>
        <v>7985.33</v>
      </c>
    </row>
    <row r="173" spans="1:7">
      <c r="B173" s="227"/>
      <c r="C173" s="242"/>
      <c r="F173" s="243"/>
      <c r="G173" s="244"/>
    </row>
    <row r="174" spans="1:7">
      <c r="B174" s="227"/>
      <c r="C174" s="242"/>
      <c r="F174" s="243"/>
      <c r="G174" s="244"/>
    </row>
    <row r="178" spans="3:8" ht="15">
      <c r="C178" s="246"/>
      <c r="D178" s="246"/>
      <c r="E178" s="246"/>
      <c r="F178" s="246"/>
      <c r="G178" s="246"/>
      <c r="H178" s="246"/>
    </row>
    <row r="179" spans="3:8" ht="15">
      <c r="C179" s="246"/>
      <c r="D179" s="246"/>
      <c r="E179" s="246"/>
      <c r="F179" s="246"/>
      <c r="G179" s="246"/>
      <c r="H179" s="246"/>
    </row>
    <row r="180" spans="3:8" ht="15">
      <c r="C180" s="246"/>
      <c r="D180" s="246"/>
      <c r="E180" s="246"/>
      <c r="F180" s="246"/>
      <c r="G180" s="246"/>
      <c r="H180" s="246"/>
    </row>
  </sheetData>
  <mergeCells count="3">
    <mergeCell ref="A1:G1"/>
    <mergeCell ref="A2:B2"/>
    <mergeCell ref="C2:G2"/>
  </mergeCells>
  <printOptions horizontalCentered="1"/>
  <pageMargins left="0.69" right="0.18" top="0.23" bottom="0.37" header="0.5" footer="0.25"/>
  <pageSetup paperSize="9" scale="90"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C3387-F349-4FA1-9D78-2C80B33A9B1C}">
  <dimension ref="A1:D305"/>
  <sheetViews>
    <sheetView view="pageBreakPreview" topLeftCell="A301" zoomScale="115" zoomScaleSheetLayoutView="85" workbookViewId="0">
      <selection activeCell="B6" sqref="B6:D305"/>
    </sheetView>
  </sheetViews>
  <sheetFormatPr defaultRowHeight="12.75"/>
  <cols>
    <col min="1" max="1" width="9.33203125" style="113"/>
    <col min="2" max="2" width="16.5" style="120" customWidth="1"/>
    <col min="3" max="3" width="9.33203125" style="120"/>
    <col min="4" max="4" width="18.6640625" style="121" customWidth="1"/>
    <col min="5" max="16384" width="9.33203125" style="113"/>
  </cols>
  <sheetData>
    <row r="1" spans="1:4" ht="23.25">
      <c r="A1" s="202" t="s">
        <v>236</v>
      </c>
      <c r="B1" s="202"/>
      <c r="C1" s="202"/>
      <c r="D1" s="202"/>
    </row>
    <row r="2" spans="1:4" ht="21" customHeight="1">
      <c r="A2" s="114"/>
      <c r="B2" s="203" t="s">
        <v>72</v>
      </c>
      <c r="C2" s="203"/>
      <c r="D2" s="203"/>
    </row>
    <row r="3" spans="1:4" ht="45.75" customHeight="1">
      <c r="A3" s="204" t="s">
        <v>5</v>
      </c>
      <c r="B3" s="116" t="s">
        <v>73</v>
      </c>
      <c r="C3" s="116" t="s">
        <v>2</v>
      </c>
      <c r="D3" s="116" t="s">
        <v>197</v>
      </c>
    </row>
    <row r="4" spans="1:4" ht="38.25">
      <c r="A4" s="204"/>
      <c r="B4" s="115" t="s">
        <v>74</v>
      </c>
      <c r="C4" s="115" t="s">
        <v>74</v>
      </c>
      <c r="D4" s="115" t="s">
        <v>74</v>
      </c>
    </row>
    <row r="5" spans="1:4">
      <c r="A5" s="117">
        <v>1</v>
      </c>
      <c r="B5" s="118">
        <v>2</v>
      </c>
      <c r="C5" s="118">
        <v>3</v>
      </c>
      <c r="D5" s="119">
        <v>4</v>
      </c>
    </row>
    <row r="6" spans="1:4">
      <c r="A6" s="117">
        <v>1</v>
      </c>
      <c r="B6" s="51">
        <v>38.619999999999997</v>
      </c>
      <c r="C6" s="51">
        <v>37.07</v>
      </c>
      <c r="D6" s="51">
        <v>61.79</v>
      </c>
    </row>
    <row r="7" spans="1:4">
      <c r="A7" s="117">
        <v>2</v>
      </c>
      <c r="B7" s="51">
        <v>54.08</v>
      </c>
      <c r="C7" s="51">
        <v>51.91</v>
      </c>
      <c r="D7" s="51">
        <v>86.51</v>
      </c>
    </row>
    <row r="8" spans="1:4">
      <c r="A8" s="117">
        <v>3</v>
      </c>
      <c r="B8" s="51">
        <v>72.099999999999994</v>
      </c>
      <c r="C8" s="51">
        <v>69.209999999999994</v>
      </c>
      <c r="D8" s="51">
        <v>115.34</v>
      </c>
    </row>
    <row r="9" spans="1:4">
      <c r="A9" s="117">
        <v>4</v>
      </c>
      <c r="B9" s="51">
        <v>87.55</v>
      </c>
      <c r="C9" s="51">
        <v>84.04</v>
      </c>
      <c r="D9" s="51">
        <v>140.06</v>
      </c>
    </row>
    <row r="10" spans="1:4">
      <c r="A10" s="117">
        <v>5</v>
      </c>
      <c r="B10" s="51">
        <v>103</v>
      </c>
      <c r="C10" s="51">
        <v>98.86</v>
      </c>
      <c r="D10" s="51">
        <v>164.77</v>
      </c>
    </row>
    <row r="11" spans="1:4">
      <c r="A11" s="117">
        <v>6</v>
      </c>
      <c r="B11" s="51">
        <f>B10+15.45</f>
        <v>118.45</v>
      </c>
      <c r="C11" s="51">
        <f>C10+14.83</f>
        <v>113.69</v>
      </c>
      <c r="D11" s="51">
        <f>D10+24.72</f>
        <v>189.49</v>
      </c>
    </row>
    <row r="12" spans="1:4">
      <c r="A12" s="117">
        <v>7</v>
      </c>
      <c r="B12" s="51">
        <f>B11+15.45</f>
        <v>133.9</v>
      </c>
      <c r="C12" s="51">
        <f t="shared" ref="C12:C35" si="0">C11+14.83</f>
        <v>128.52000000000001</v>
      </c>
      <c r="D12" s="51">
        <f t="shared" ref="D12:D35" si="1">D11+24.72</f>
        <v>214.21</v>
      </c>
    </row>
    <row r="13" spans="1:4">
      <c r="A13" s="117">
        <v>8</v>
      </c>
      <c r="B13" s="51">
        <f t="shared" ref="B13:B35" si="2">B12+15.45</f>
        <v>149.35</v>
      </c>
      <c r="C13" s="51">
        <f t="shared" si="0"/>
        <v>143.35000000000002</v>
      </c>
      <c r="D13" s="51">
        <f t="shared" si="1"/>
        <v>238.93</v>
      </c>
    </row>
    <row r="14" spans="1:4">
      <c r="A14" s="117">
        <v>9</v>
      </c>
      <c r="B14" s="51">
        <f t="shared" si="2"/>
        <v>164.79999999999998</v>
      </c>
      <c r="C14" s="51">
        <f t="shared" si="0"/>
        <v>158.18000000000004</v>
      </c>
      <c r="D14" s="51">
        <f t="shared" si="1"/>
        <v>263.64999999999998</v>
      </c>
    </row>
    <row r="15" spans="1:4">
      <c r="A15" s="117">
        <v>10</v>
      </c>
      <c r="B15" s="51">
        <f t="shared" si="2"/>
        <v>180.24999999999997</v>
      </c>
      <c r="C15" s="51">
        <f t="shared" si="0"/>
        <v>173.01000000000005</v>
      </c>
      <c r="D15" s="51">
        <f t="shared" si="1"/>
        <v>288.37</v>
      </c>
    </row>
    <row r="16" spans="1:4">
      <c r="A16" s="117">
        <v>11</v>
      </c>
      <c r="B16" s="51">
        <f t="shared" si="2"/>
        <v>195.69999999999996</v>
      </c>
      <c r="C16" s="51">
        <f t="shared" si="0"/>
        <v>187.84000000000006</v>
      </c>
      <c r="D16" s="51">
        <f t="shared" si="1"/>
        <v>313.09000000000003</v>
      </c>
    </row>
    <row r="17" spans="1:4">
      <c r="A17" s="117">
        <v>12</v>
      </c>
      <c r="B17" s="51">
        <f t="shared" si="2"/>
        <v>211.14999999999995</v>
      </c>
      <c r="C17" s="51">
        <f t="shared" si="0"/>
        <v>202.67000000000007</v>
      </c>
      <c r="D17" s="51">
        <f t="shared" si="1"/>
        <v>337.81000000000006</v>
      </c>
    </row>
    <row r="18" spans="1:4">
      <c r="A18" s="117">
        <v>13</v>
      </c>
      <c r="B18" s="51">
        <f t="shared" si="2"/>
        <v>226.59999999999994</v>
      </c>
      <c r="C18" s="51">
        <f t="shared" si="0"/>
        <v>217.50000000000009</v>
      </c>
      <c r="D18" s="51">
        <f t="shared" si="1"/>
        <v>362.53000000000009</v>
      </c>
    </row>
    <row r="19" spans="1:4">
      <c r="A19" s="117">
        <v>14</v>
      </c>
      <c r="B19" s="51">
        <f t="shared" si="2"/>
        <v>242.04999999999993</v>
      </c>
      <c r="C19" s="51">
        <f t="shared" si="0"/>
        <v>232.3300000000001</v>
      </c>
      <c r="D19" s="51">
        <f t="shared" si="1"/>
        <v>387.25000000000011</v>
      </c>
    </row>
    <row r="20" spans="1:4">
      <c r="A20" s="117">
        <v>15</v>
      </c>
      <c r="B20" s="51">
        <f t="shared" si="2"/>
        <v>257.49999999999994</v>
      </c>
      <c r="C20" s="51">
        <f t="shared" si="0"/>
        <v>247.16000000000011</v>
      </c>
      <c r="D20" s="51">
        <f t="shared" si="1"/>
        <v>411.97000000000014</v>
      </c>
    </row>
    <row r="21" spans="1:4">
      <c r="A21" s="117">
        <v>16</v>
      </c>
      <c r="B21" s="51">
        <f t="shared" si="2"/>
        <v>272.94999999999993</v>
      </c>
      <c r="C21" s="51">
        <f t="shared" si="0"/>
        <v>261.99000000000012</v>
      </c>
      <c r="D21" s="51">
        <f t="shared" si="1"/>
        <v>436.69000000000017</v>
      </c>
    </row>
    <row r="22" spans="1:4">
      <c r="A22" s="117">
        <v>17</v>
      </c>
      <c r="B22" s="51">
        <f t="shared" si="2"/>
        <v>288.39999999999992</v>
      </c>
      <c r="C22" s="51">
        <f t="shared" si="0"/>
        <v>276.82000000000011</v>
      </c>
      <c r="D22" s="51">
        <f t="shared" si="1"/>
        <v>461.4100000000002</v>
      </c>
    </row>
    <row r="23" spans="1:4">
      <c r="A23" s="117">
        <v>18</v>
      </c>
      <c r="B23" s="51">
        <f t="shared" si="2"/>
        <v>303.84999999999991</v>
      </c>
      <c r="C23" s="51">
        <f t="shared" si="0"/>
        <v>291.65000000000009</v>
      </c>
      <c r="D23" s="51">
        <f t="shared" si="1"/>
        <v>486.13000000000022</v>
      </c>
    </row>
    <row r="24" spans="1:4">
      <c r="A24" s="117">
        <v>19</v>
      </c>
      <c r="B24" s="51">
        <f t="shared" si="2"/>
        <v>319.2999999999999</v>
      </c>
      <c r="C24" s="51">
        <f t="shared" si="0"/>
        <v>306.48000000000008</v>
      </c>
      <c r="D24" s="51">
        <f t="shared" si="1"/>
        <v>510.85000000000025</v>
      </c>
    </row>
    <row r="25" spans="1:4">
      <c r="A25" s="117">
        <v>20</v>
      </c>
      <c r="B25" s="51">
        <f t="shared" si="2"/>
        <v>334.74999999999989</v>
      </c>
      <c r="C25" s="51">
        <f t="shared" si="0"/>
        <v>321.31000000000006</v>
      </c>
      <c r="D25" s="51">
        <f t="shared" si="1"/>
        <v>535.57000000000028</v>
      </c>
    </row>
    <row r="26" spans="1:4">
      <c r="A26" s="117">
        <v>21</v>
      </c>
      <c r="B26" s="51">
        <f t="shared" si="2"/>
        <v>350.19999999999987</v>
      </c>
      <c r="C26" s="51">
        <f t="shared" si="0"/>
        <v>336.14000000000004</v>
      </c>
      <c r="D26" s="51">
        <f t="shared" si="1"/>
        <v>560.2900000000003</v>
      </c>
    </row>
    <row r="27" spans="1:4">
      <c r="A27" s="117">
        <v>22</v>
      </c>
      <c r="B27" s="51">
        <f t="shared" si="2"/>
        <v>365.64999999999986</v>
      </c>
      <c r="C27" s="51">
        <f t="shared" si="0"/>
        <v>350.97</v>
      </c>
      <c r="D27" s="51">
        <f t="shared" si="1"/>
        <v>585.01000000000033</v>
      </c>
    </row>
    <row r="28" spans="1:4">
      <c r="A28" s="117">
        <v>23</v>
      </c>
      <c r="B28" s="51">
        <f t="shared" si="2"/>
        <v>381.09999999999985</v>
      </c>
      <c r="C28" s="51">
        <f t="shared" si="0"/>
        <v>365.8</v>
      </c>
      <c r="D28" s="51">
        <f t="shared" si="1"/>
        <v>609.73000000000036</v>
      </c>
    </row>
    <row r="29" spans="1:4">
      <c r="A29" s="117">
        <v>24</v>
      </c>
      <c r="B29" s="51">
        <f t="shared" si="2"/>
        <v>396.54999999999984</v>
      </c>
      <c r="C29" s="51">
        <f t="shared" si="0"/>
        <v>380.63</v>
      </c>
      <c r="D29" s="51">
        <f t="shared" si="1"/>
        <v>634.45000000000039</v>
      </c>
    </row>
    <row r="30" spans="1:4">
      <c r="A30" s="117">
        <v>25</v>
      </c>
      <c r="B30" s="51">
        <f t="shared" si="2"/>
        <v>411.99999999999983</v>
      </c>
      <c r="C30" s="51">
        <f t="shared" si="0"/>
        <v>395.46</v>
      </c>
      <c r="D30" s="51">
        <f t="shared" si="1"/>
        <v>659.17000000000041</v>
      </c>
    </row>
    <row r="31" spans="1:4">
      <c r="A31" s="117">
        <v>26</v>
      </c>
      <c r="B31" s="51">
        <f t="shared" si="2"/>
        <v>427.44999999999982</v>
      </c>
      <c r="C31" s="51">
        <f t="shared" si="0"/>
        <v>410.28999999999996</v>
      </c>
      <c r="D31" s="51">
        <f t="shared" si="1"/>
        <v>683.89000000000044</v>
      </c>
    </row>
    <row r="32" spans="1:4">
      <c r="A32" s="117">
        <v>27</v>
      </c>
      <c r="B32" s="51">
        <f t="shared" si="2"/>
        <v>442.89999999999981</v>
      </c>
      <c r="C32" s="51">
        <f t="shared" si="0"/>
        <v>425.11999999999995</v>
      </c>
      <c r="D32" s="51">
        <f t="shared" si="1"/>
        <v>708.61000000000047</v>
      </c>
    </row>
    <row r="33" spans="1:4">
      <c r="A33" s="117">
        <v>28</v>
      </c>
      <c r="B33" s="51">
        <f t="shared" si="2"/>
        <v>458.3499999999998</v>
      </c>
      <c r="C33" s="51">
        <f t="shared" si="0"/>
        <v>439.94999999999993</v>
      </c>
      <c r="D33" s="51">
        <f t="shared" si="1"/>
        <v>733.3300000000005</v>
      </c>
    </row>
    <row r="34" spans="1:4">
      <c r="A34" s="117">
        <v>29</v>
      </c>
      <c r="B34" s="51">
        <f t="shared" si="2"/>
        <v>473.79999999999978</v>
      </c>
      <c r="C34" s="51">
        <f t="shared" si="0"/>
        <v>454.77999999999992</v>
      </c>
      <c r="D34" s="51">
        <f t="shared" si="1"/>
        <v>758.05000000000052</v>
      </c>
    </row>
    <row r="35" spans="1:4">
      <c r="A35" s="117">
        <v>30</v>
      </c>
      <c r="B35" s="51">
        <f t="shared" si="2"/>
        <v>489.24999999999977</v>
      </c>
      <c r="C35" s="51">
        <f t="shared" si="0"/>
        <v>469.6099999999999</v>
      </c>
      <c r="D35" s="51">
        <f t="shared" si="1"/>
        <v>782.77000000000055</v>
      </c>
    </row>
    <row r="36" spans="1:4">
      <c r="A36" s="117">
        <v>31</v>
      </c>
      <c r="B36" s="51">
        <f>B35+12.87</f>
        <v>502.11999999999978</v>
      </c>
      <c r="C36" s="51">
        <f>C35+12.36</f>
        <v>481.96999999999991</v>
      </c>
      <c r="D36" s="51">
        <f>D35+20.6</f>
        <v>803.37000000000057</v>
      </c>
    </row>
    <row r="37" spans="1:4">
      <c r="A37" s="117">
        <v>32</v>
      </c>
      <c r="B37" s="51">
        <f t="shared" ref="B37:B100" si="3">B36+12.87</f>
        <v>514.98999999999978</v>
      </c>
      <c r="C37" s="51">
        <f t="shared" ref="C37:C100" si="4">C36+12.36</f>
        <v>494.32999999999993</v>
      </c>
      <c r="D37" s="51">
        <f t="shared" ref="D37:D100" si="5">D36+20.6</f>
        <v>823.9700000000006</v>
      </c>
    </row>
    <row r="38" spans="1:4">
      <c r="A38" s="117">
        <v>33</v>
      </c>
      <c r="B38" s="51">
        <f t="shared" si="3"/>
        <v>527.85999999999979</v>
      </c>
      <c r="C38" s="51">
        <f t="shared" si="4"/>
        <v>506.68999999999994</v>
      </c>
      <c r="D38" s="51">
        <f t="shared" si="5"/>
        <v>844.57000000000062</v>
      </c>
    </row>
    <row r="39" spans="1:4">
      <c r="A39" s="117">
        <v>34</v>
      </c>
      <c r="B39" s="51">
        <f t="shared" si="3"/>
        <v>540.72999999999979</v>
      </c>
      <c r="C39" s="51">
        <f t="shared" si="4"/>
        <v>519.04999999999995</v>
      </c>
      <c r="D39" s="51">
        <f t="shared" si="5"/>
        <v>865.17000000000064</v>
      </c>
    </row>
    <row r="40" spans="1:4">
      <c r="A40" s="117">
        <v>35</v>
      </c>
      <c r="B40" s="51">
        <f t="shared" si="3"/>
        <v>553.5999999999998</v>
      </c>
      <c r="C40" s="51">
        <f t="shared" si="4"/>
        <v>531.41</v>
      </c>
      <c r="D40" s="51">
        <f t="shared" si="5"/>
        <v>885.77000000000066</v>
      </c>
    </row>
    <row r="41" spans="1:4">
      <c r="A41" s="117">
        <v>36</v>
      </c>
      <c r="B41" s="51">
        <f t="shared" si="3"/>
        <v>566.4699999999998</v>
      </c>
      <c r="C41" s="51">
        <f t="shared" si="4"/>
        <v>543.77</v>
      </c>
      <c r="D41" s="51">
        <f t="shared" si="5"/>
        <v>906.37000000000069</v>
      </c>
    </row>
    <row r="42" spans="1:4">
      <c r="A42" s="117">
        <v>37</v>
      </c>
      <c r="B42" s="51">
        <f t="shared" si="3"/>
        <v>579.3399999999998</v>
      </c>
      <c r="C42" s="51">
        <f t="shared" si="4"/>
        <v>556.13</v>
      </c>
      <c r="D42" s="51">
        <f t="shared" si="5"/>
        <v>926.97000000000071</v>
      </c>
    </row>
    <row r="43" spans="1:4">
      <c r="A43" s="117">
        <v>38</v>
      </c>
      <c r="B43" s="51">
        <f t="shared" si="3"/>
        <v>592.20999999999981</v>
      </c>
      <c r="C43" s="51">
        <f t="shared" si="4"/>
        <v>568.49</v>
      </c>
      <c r="D43" s="51">
        <f t="shared" si="5"/>
        <v>947.57000000000073</v>
      </c>
    </row>
    <row r="44" spans="1:4">
      <c r="A44" s="117">
        <v>39</v>
      </c>
      <c r="B44" s="51">
        <f t="shared" si="3"/>
        <v>605.07999999999981</v>
      </c>
      <c r="C44" s="51">
        <f t="shared" si="4"/>
        <v>580.85</v>
      </c>
      <c r="D44" s="51">
        <f t="shared" si="5"/>
        <v>968.17000000000075</v>
      </c>
    </row>
    <row r="45" spans="1:4">
      <c r="A45" s="117">
        <v>40</v>
      </c>
      <c r="B45" s="51">
        <f t="shared" si="3"/>
        <v>617.94999999999982</v>
      </c>
      <c r="C45" s="51">
        <f t="shared" si="4"/>
        <v>593.21</v>
      </c>
      <c r="D45" s="51">
        <f t="shared" si="5"/>
        <v>988.77000000000078</v>
      </c>
    </row>
    <row r="46" spans="1:4">
      <c r="A46" s="117">
        <v>41</v>
      </c>
      <c r="B46" s="51">
        <f t="shared" si="3"/>
        <v>630.81999999999982</v>
      </c>
      <c r="C46" s="51">
        <f t="shared" si="4"/>
        <v>605.57000000000005</v>
      </c>
      <c r="D46" s="51">
        <f t="shared" si="5"/>
        <v>1009.3700000000008</v>
      </c>
    </row>
    <row r="47" spans="1:4">
      <c r="A47" s="117">
        <v>42</v>
      </c>
      <c r="B47" s="51">
        <f t="shared" si="3"/>
        <v>643.68999999999983</v>
      </c>
      <c r="C47" s="51">
        <f t="shared" si="4"/>
        <v>617.93000000000006</v>
      </c>
      <c r="D47" s="51">
        <f t="shared" si="5"/>
        <v>1029.9700000000007</v>
      </c>
    </row>
    <row r="48" spans="1:4">
      <c r="A48" s="117">
        <v>43</v>
      </c>
      <c r="B48" s="51">
        <f t="shared" si="3"/>
        <v>656.55999999999983</v>
      </c>
      <c r="C48" s="51">
        <f t="shared" si="4"/>
        <v>630.29000000000008</v>
      </c>
      <c r="D48" s="51">
        <f t="shared" si="5"/>
        <v>1050.5700000000006</v>
      </c>
    </row>
    <row r="49" spans="1:4">
      <c r="A49" s="117">
        <v>44</v>
      </c>
      <c r="B49" s="51">
        <f t="shared" si="3"/>
        <v>669.42999999999984</v>
      </c>
      <c r="C49" s="51">
        <f t="shared" si="4"/>
        <v>642.65000000000009</v>
      </c>
      <c r="D49" s="51">
        <f t="shared" si="5"/>
        <v>1071.1700000000005</v>
      </c>
    </row>
    <row r="50" spans="1:4">
      <c r="A50" s="117">
        <v>45</v>
      </c>
      <c r="B50" s="51">
        <f t="shared" si="3"/>
        <v>682.29999999999984</v>
      </c>
      <c r="C50" s="51">
        <f t="shared" si="4"/>
        <v>655.0100000000001</v>
      </c>
      <c r="D50" s="51">
        <f t="shared" si="5"/>
        <v>1091.7700000000004</v>
      </c>
    </row>
    <row r="51" spans="1:4">
      <c r="A51" s="117">
        <v>46</v>
      </c>
      <c r="B51" s="51">
        <f t="shared" si="3"/>
        <v>695.16999999999985</v>
      </c>
      <c r="C51" s="51">
        <f t="shared" si="4"/>
        <v>667.37000000000012</v>
      </c>
      <c r="D51" s="51">
        <f t="shared" si="5"/>
        <v>1112.3700000000003</v>
      </c>
    </row>
    <row r="52" spans="1:4">
      <c r="A52" s="117">
        <v>47</v>
      </c>
      <c r="B52" s="51">
        <f t="shared" si="3"/>
        <v>708.03999999999985</v>
      </c>
      <c r="C52" s="51">
        <f t="shared" si="4"/>
        <v>679.73000000000013</v>
      </c>
      <c r="D52" s="51">
        <f t="shared" si="5"/>
        <v>1132.9700000000003</v>
      </c>
    </row>
    <row r="53" spans="1:4">
      <c r="A53" s="117">
        <v>48</v>
      </c>
      <c r="B53" s="51">
        <f t="shared" si="3"/>
        <v>720.90999999999985</v>
      </c>
      <c r="C53" s="51">
        <f t="shared" si="4"/>
        <v>692.09000000000015</v>
      </c>
      <c r="D53" s="51">
        <f t="shared" si="5"/>
        <v>1153.5700000000002</v>
      </c>
    </row>
    <row r="54" spans="1:4">
      <c r="A54" s="117">
        <v>49</v>
      </c>
      <c r="B54" s="51">
        <f t="shared" si="3"/>
        <v>733.77999999999986</v>
      </c>
      <c r="C54" s="51">
        <f t="shared" si="4"/>
        <v>704.45000000000016</v>
      </c>
      <c r="D54" s="51">
        <f t="shared" si="5"/>
        <v>1174.17</v>
      </c>
    </row>
    <row r="55" spans="1:4">
      <c r="A55" s="117">
        <v>50</v>
      </c>
      <c r="B55" s="51">
        <f t="shared" si="3"/>
        <v>746.64999999999986</v>
      </c>
      <c r="C55" s="51">
        <f t="shared" si="4"/>
        <v>716.81000000000017</v>
      </c>
      <c r="D55" s="51">
        <f t="shared" si="5"/>
        <v>1194.77</v>
      </c>
    </row>
    <row r="56" spans="1:4">
      <c r="A56" s="117">
        <v>51</v>
      </c>
      <c r="B56" s="51">
        <f t="shared" si="3"/>
        <v>759.51999999999987</v>
      </c>
      <c r="C56" s="51">
        <f t="shared" si="4"/>
        <v>729.17000000000019</v>
      </c>
      <c r="D56" s="51">
        <f t="shared" si="5"/>
        <v>1215.3699999999999</v>
      </c>
    </row>
    <row r="57" spans="1:4">
      <c r="A57" s="117">
        <v>52</v>
      </c>
      <c r="B57" s="51">
        <f t="shared" si="3"/>
        <v>772.38999999999987</v>
      </c>
      <c r="C57" s="51">
        <f t="shared" si="4"/>
        <v>741.5300000000002</v>
      </c>
      <c r="D57" s="51">
        <f t="shared" si="5"/>
        <v>1235.9699999999998</v>
      </c>
    </row>
    <row r="58" spans="1:4">
      <c r="A58" s="117">
        <v>53</v>
      </c>
      <c r="B58" s="51">
        <f t="shared" si="3"/>
        <v>785.25999999999988</v>
      </c>
      <c r="C58" s="51">
        <f t="shared" si="4"/>
        <v>753.89000000000021</v>
      </c>
      <c r="D58" s="51">
        <f t="shared" si="5"/>
        <v>1256.5699999999997</v>
      </c>
    </row>
    <row r="59" spans="1:4">
      <c r="A59" s="117">
        <v>54</v>
      </c>
      <c r="B59" s="51">
        <f t="shared" si="3"/>
        <v>798.12999999999988</v>
      </c>
      <c r="C59" s="51">
        <f t="shared" si="4"/>
        <v>766.25000000000023</v>
      </c>
      <c r="D59" s="51">
        <f t="shared" si="5"/>
        <v>1277.1699999999996</v>
      </c>
    </row>
    <row r="60" spans="1:4">
      <c r="A60" s="117">
        <v>55</v>
      </c>
      <c r="B60" s="51">
        <f t="shared" si="3"/>
        <v>810.99999999999989</v>
      </c>
      <c r="C60" s="51">
        <f t="shared" si="4"/>
        <v>778.61000000000024</v>
      </c>
      <c r="D60" s="51">
        <f t="shared" si="5"/>
        <v>1297.7699999999995</v>
      </c>
    </row>
    <row r="61" spans="1:4">
      <c r="A61" s="117">
        <v>56</v>
      </c>
      <c r="B61" s="51">
        <f t="shared" si="3"/>
        <v>823.86999999999989</v>
      </c>
      <c r="C61" s="51">
        <f t="shared" si="4"/>
        <v>790.97000000000025</v>
      </c>
      <c r="D61" s="51">
        <f t="shared" si="5"/>
        <v>1318.3699999999994</v>
      </c>
    </row>
    <row r="62" spans="1:4">
      <c r="A62" s="117">
        <v>57</v>
      </c>
      <c r="B62" s="51">
        <f t="shared" si="3"/>
        <v>836.7399999999999</v>
      </c>
      <c r="C62" s="51">
        <f t="shared" si="4"/>
        <v>803.33000000000027</v>
      </c>
      <c r="D62" s="51">
        <f t="shared" si="5"/>
        <v>1338.9699999999993</v>
      </c>
    </row>
    <row r="63" spans="1:4">
      <c r="A63" s="117">
        <v>58</v>
      </c>
      <c r="B63" s="51">
        <f t="shared" si="3"/>
        <v>849.6099999999999</v>
      </c>
      <c r="C63" s="51">
        <f t="shared" si="4"/>
        <v>815.69000000000028</v>
      </c>
      <c r="D63" s="51">
        <f t="shared" si="5"/>
        <v>1359.5699999999993</v>
      </c>
    </row>
    <row r="64" spans="1:4">
      <c r="A64" s="117">
        <v>59</v>
      </c>
      <c r="B64" s="51">
        <f t="shared" si="3"/>
        <v>862.4799999999999</v>
      </c>
      <c r="C64" s="51">
        <f t="shared" si="4"/>
        <v>828.0500000000003</v>
      </c>
      <c r="D64" s="51">
        <f t="shared" si="5"/>
        <v>1380.1699999999992</v>
      </c>
    </row>
    <row r="65" spans="1:4">
      <c r="A65" s="117">
        <v>60</v>
      </c>
      <c r="B65" s="51">
        <f t="shared" si="3"/>
        <v>875.34999999999991</v>
      </c>
      <c r="C65" s="51">
        <f t="shared" si="4"/>
        <v>840.41000000000031</v>
      </c>
      <c r="D65" s="51">
        <f t="shared" si="5"/>
        <v>1400.7699999999991</v>
      </c>
    </row>
    <row r="66" spans="1:4">
      <c r="A66" s="117">
        <v>61</v>
      </c>
      <c r="B66" s="51">
        <f t="shared" si="3"/>
        <v>888.21999999999991</v>
      </c>
      <c r="C66" s="51">
        <f t="shared" si="4"/>
        <v>852.77000000000032</v>
      </c>
      <c r="D66" s="51">
        <f t="shared" si="5"/>
        <v>1421.369999999999</v>
      </c>
    </row>
    <row r="67" spans="1:4">
      <c r="A67" s="117">
        <v>62</v>
      </c>
      <c r="B67" s="51">
        <f t="shared" si="3"/>
        <v>901.08999999999992</v>
      </c>
      <c r="C67" s="51">
        <f t="shared" si="4"/>
        <v>865.13000000000034</v>
      </c>
      <c r="D67" s="51">
        <f t="shared" si="5"/>
        <v>1441.9699999999989</v>
      </c>
    </row>
    <row r="68" spans="1:4">
      <c r="A68" s="117">
        <v>63</v>
      </c>
      <c r="B68" s="51">
        <f t="shared" si="3"/>
        <v>913.95999999999992</v>
      </c>
      <c r="C68" s="51">
        <f t="shared" si="4"/>
        <v>877.49000000000035</v>
      </c>
      <c r="D68" s="51">
        <f t="shared" si="5"/>
        <v>1462.5699999999988</v>
      </c>
    </row>
    <row r="69" spans="1:4">
      <c r="A69" s="117">
        <v>64</v>
      </c>
      <c r="B69" s="51">
        <f t="shared" si="3"/>
        <v>926.82999999999993</v>
      </c>
      <c r="C69" s="51">
        <f t="shared" si="4"/>
        <v>889.85000000000036</v>
      </c>
      <c r="D69" s="51">
        <f t="shared" si="5"/>
        <v>1483.1699999999987</v>
      </c>
    </row>
    <row r="70" spans="1:4">
      <c r="A70" s="117">
        <v>65</v>
      </c>
      <c r="B70" s="51">
        <f t="shared" si="3"/>
        <v>939.69999999999993</v>
      </c>
      <c r="C70" s="51">
        <f t="shared" si="4"/>
        <v>902.21000000000038</v>
      </c>
      <c r="D70" s="51">
        <f t="shared" si="5"/>
        <v>1503.7699999999986</v>
      </c>
    </row>
    <row r="71" spans="1:4">
      <c r="A71" s="117">
        <v>66</v>
      </c>
      <c r="B71" s="51">
        <f t="shared" si="3"/>
        <v>952.56999999999994</v>
      </c>
      <c r="C71" s="51">
        <f t="shared" si="4"/>
        <v>914.57000000000039</v>
      </c>
      <c r="D71" s="51">
        <f t="shared" si="5"/>
        <v>1524.3699999999985</v>
      </c>
    </row>
    <row r="72" spans="1:4">
      <c r="A72" s="117">
        <v>67</v>
      </c>
      <c r="B72" s="51">
        <f t="shared" si="3"/>
        <v>965.43999999999994</v>
      </c>
      <c r="C72" s="51">
        <f t="shared" si="4"/>
        <v>926.9300000000004</v>
      </c>
      <c r="D72" s="51">
        <f t="shared" si="5"/>
        <v>1544.9699999999984</v>
      </c>
    </row>
    <row r="73" spans="1:4">
      <c r="A73" s="117">
        <v>68</v>
      </c>
      <c r="B73" s="51">
        <f t="shared" si="3"/>
        <v>978.31</v>
      </c>
      <c r="C73" s="51">
        <f t="shared" si="4"/>
        <v>939.29000000000042</v>
      </c>
      <c r="D73" s="51">
        <f t="shared" si="5"/>
        <v>1565.5699999999983</v>
      </c>
    </row>
    <row r="74" spans="1:4">
      <c r="A74" s="117">
        <v>69</v>
      </c>
      <c r="B74" s="51">
        <f t="shared" si="3"/>
        <v>991.18</v>
      </c>
      <c r="C74" s="51">
        <f t="shared" si="4"/>
        <v>951.65000000000043</v>
      </c>
      <c r="D74" s="51">
        <f t="shared" si="5"/>
        <v>1586.1699999999983</v>
      </c>
    </row>
    <row r="75" spans="1:4">
      <c r="A75" s="117">
        <v>70</v>
      </c>
      <c r="B75" s="51">
        <f t="shared" si="3"/>
        <v>1004.05</v>
      </c>
      <c r="C75" s="51">
        <f t="shared" si="4"/>
        <v>964.01000000000045</v>
      </c>
      <c r="D75" s="51">
        <f t="shared" si="5"/>
        <v>1606.7699999999982</v>
      </c>
    </row>
    <row r="76" spans="1:4">
      <c r="A76" s="117">
        <v>71</v>
      </c>
      <c r="B76" s="51">
        <f t="shared" si="3"/>
        <v>1016.92</v>
      </c>
      <c r="C76" s="51">
        <f t="shared" si="4"/>
        <v>976.37000000000046</v>
      </c>
      <c r="D76" s="51">
        <f t="shared" si="5"/>
        <v>1627.3699999999981</v>
      </c>
    </row>
    <row r="77" spans="1:4">
      <c r="A77" s="117">
        <v>72</v>
      </c>
      <c r="B77" s="51">
        <f t="shared" si="3"/>
        <v>1029.79</v>
      </c>
      <c r="C77" s="51">
        <f t="shared" si="4"/>
        <v>988.73000000000047</v>
      </c>
      <c r="D77" s="51">
        <f t="shared" si="5"/>
        <v>1647.969999999998</v>
      </c>
    </row>
    <row r="78" spans="1:4">
      <c r="A78" s="117">
        <v>73</v>
      </c>
      <c r="B78" s="51">
        <f t="shared" si="3"/>
        <v>1042.6599999999999</v>
      </c>
      <c r="C78" s="51">
        <f t="shared" si="4"/>
        <v>1001.0900000000005</v>
      </c>
      <c r="D78" s="51">
        <f t="shared" si="5"/>
        <v>1668.5699999999979</v>
      </c>
    </row>
    <row r="79" spans="1:4">
      <c r="A79" s="117">
        <v>74</v>
      </c>
      <c r="B79" s="51">
        <f t="shared" si="3"/>
        <v>1055.5299999999997</v>
      </c>
      <c r="C79" s="51">
        <f t="shared" si="4"/>
        <v>1013.4500000000005</v>
      </c>
      <c r="D79" s="51">
        <f t="shared" si="5"/>
        <v>1689.1699999999978</v>
      </c>
    </row>
    <row r="80" spans="1:4">
      <c r="A80" s="117">
        <v>75</v>
      </c>
      <c r="B80" s="51">
        <f t="shared" si="3"/>
        <v>1068.3999999999996</v>
      </c>
      <c r="C80" s="51">
        <f t="shared" si="4"/>
        <v>1025.8100000000004</v>
      </c>
      <c r="D80" s="51">
        <f t="shared" si="5"/>
        <v>1709.7699999999977</v>
      </c>
    </row>
    <row r="81" spans="1:4">
      <c r="A81" s="117">
        <v>76</v>
      </c>
      <c r="B81" s="51">
        <f t="shared" si="3"/>
        <v>1081.2699999999995</v>
      </c>
      <c r="C81" s="51">
        <f t="shared" si="4"/>
        <v>1038.1700000000003</v>
      </c>
      <c r="D81" s="51">
        <f t="shared" si="5"/>
        <v>1730.3699999999976</v>
      </c>
    </row>
    <row r="82" spans="1:4">
      <c r="A82" s="117">
        <v>77</v>
      </c>
      <c r="B82" s="51">
        <f t="shared" si="3"/>
        <v>1094.1399999999994</v>
      </c>
      <c r="C82" s="51">
        <f t="shared" si="4"/>
        <v>1050.5300000000002</v>
      </c>
      <c r="D82" s="51">
        <f t="shared" si="5"/>
        <v>1750.9699999999975</v>
      </c>
    </row>
    <row r="83" spans="1:4">
      <c r="A83" s="117">
        <v>78</v>
      </c>
      <c r="B83" s="51">
        <f t="shared" si="3"/>
        <v>1107.0099999999993</v>
      </c>
      <c r="C83" s="51">
        <f t="shared" si="4"/>
        <v>1062.8900000000001</v>
      </c>
      <c r="D83" s="51">
        <f t="shared" si="5"/>
        <v>1771.5699999999974</v>
      </c>
    </row>
    <row r="84" spans="1:4">
      <c r="A84" s="117">
        <v>79</v>
      </c>
      <c r="B84" s="51">
        <f t="shared" si="3"/>
        <v>1119.8799999999992</v>
      </c>
      <c r="C84" s="51">
        <f t="shared" si="4"/>
        <v>1075.25</v>
      </c>
      <c r="D84" s="51">
        <f t="shared" si="5"/>
        <v>1792.1699999999973</v>
      </c>
    </row>
    <row r="85" spans="1:4">
      <c r="A85" s="117">
        <v>80</v>
      </c>
      <c r="B85" s="51">
        <f t="shared" si="3"/>
        <v>1132.7499999999991</v>
      </c>
      <c r="C85" s="51">
        <f t="shared" si="4"/>
        <v>1087.6099999999999</v>
      </c>
      <c r="D85" s="51">
        <f t="shared" si="5"/>
        <v>1812.7699999999973</v>
      </c>
    </row>
    <row r="86" spans="1:4">
      <c r="A86" s="117">
        <v>81</v>
      </c>
      <c r="B86" s="51">
        <f t="shared" si="3"/>
        <v>1145.619999999999</v>
      </c>
      <c r="C86" s="51">
        <f t="shared" si="4"/>
        <v>1099.9699999999998</v>
      </c>
      <c r="D86" s="51">
        <f t="shared" si="5"/>
        <v>1833.3699999999972</v>
      </c>
    </row>
    <row r="87" spans="1:4">
      <c r="A87" s="117">
        <v>82</v>
      </c>
      <c r="B87" s="51">
        <f t="shared" si="3"/>
        <v>1158.4899999999989</v>
      </c>
      <c r="C87" s="51">
        <f t="shared" si="4"/>
        <v>1112.3299999999997</v>
      </c>
      <c r="D87" s="51">
        <f t="shared" si="5"/>
        <v>1853.9699999999971</v>
      </c>
    </row>
    <row r="88" spans="1:4">
      <c r="A88" s="117">
        <v>83</v>
      </c>
      <c r="B88" s="51">
        <f t="shared" si="3"/>
        <v>1171.3599999999988</v>
      </c>
      <c r="C88" s="51">
        <f t="shared" si="4"/>
        <v>1124.6899999999996</v>
      </c>
      <c r="D88" s="51">
        <f t="shared" si="5"/>
        <v>1874.569999999997</v>
      </c>
    </row>
    <row r="89" spans="1:4">
      <c r="A89" s="117">
        <v>84</v>
      </c>
      <c r="B89" s="51">
        <f t="shared" si="3"/>
        <v>1184.2299999999987</v>
      </c>
      <c r="C89" s="51">
        <f t="shared" si="4"/>
        <v>1137.0499999999995</v>
      </c>
      <c r="D89" s="51">
        <f t="shared" si="5"/>
        <v>1895.1699999999969</v>
      </c>
    </row>
    <row r="90" spans="1:4">
      <c r="A90" s="117">
        <v>85</v>
      </c>
      <c r="B90" s="51">
        <f t="shared" si="3"/>
        <v>1197.0999999999985</v>
      </c>
      <c r="C90" s="51">
        <f t="shared" si="4"/>
        <v>1149.4099999999994</v>
      </c>
      <c r="D90" s="51">
        <f t="shared" si="5"/>
        <v>1915.7699999999968</v>
      </c>
    </row>
    <row r="91" spans="1:4">
      <c r="A91" s="117">
        <v>86</v>
      </c>
      <c r="B91" s="51">
        <f t="shared" si="3"/>
        <v>1209.9699999999984</v>
      </c>
      <c r="C91" s="51">
        <f t="shared" si="4"/>
        <v>1161.7699999999993</v>
      </c>
      <c r="D91" s="51">
        <f t="shared" si="5"/>
        <v>1936.3699999999967</v>
      </c>
    </row>
    <row r="92" spans="1:4">
      <c r="A92" s="117">
        <v>87</v>
      </c>
      <c r="B92" s="51">
        <f t="shared" si="3"/>
        <v>1222.8399999999983</v>
      </c>
      <c r="C92" s="51">
        <f t="shared" si="4"/>
        <v>1174.1299999999992</v>
      </c>
      <c r="D92" s="51">
        <f t="shared" si="5"/>
        <v>1956.9699999999966</v>
      </c>
    </row>
    <row r="93" spans="1:4">
      <c r="A93" s="117">
        <v>88</v>
      </c>
      <c r="B93" s="51">
        <f t="shared" si="3"/>
        <v>1235.7099999999982</v>
      </c>
      <c r="C93" s="51">
        <f t="shared" si="4"/>
        <v>1186.4899999999991</v>
      </c>
      <c r="D93" s="51">
        <f t="shared" si="5"/>
        <v>1977.5699999999965</v>
      </c>
    </row>
    <row r="94" spans="1:4">
      <c r="A94" s="117">
        <v>89</v>
      </c>
      <c r="B94" s="51">
        <f t="shared" si="3"/>
        <v>1248.5799999999981</v>
      </c>
      <c r="C94" s="51">
        <f t="shared" si="4"/>
        <v>1198.849999999999</v>
      </c>
      <c r="D94" s="51">
        <f t="shared" si="5"/>
        <v>1998.1699999999964</v>
      </c>
    </row>
    <row r="95" spans="1:4">
      <c r="A95" s="117">
        <v>90</v>
      </c>
      <c r="B95" s="51">
        <f t="shared" si="3"/>
        <v>1261.449999999998</v>
      </c>
      <c r="C95" s="51">
        <f t="shared" si="4"/>
        <v>1211.2099999999989</v>
      </c>
      <c r="D95" s="51">
        <f t="shared" si="5"/>
        <v>2018.7699999999963</v>
      </c>
    </row>
    <row r="96" spans="1:4">
      <c r="A96" s="117">
        <v>91</v>
      </c>
      <c r="B96" s="51">
        <f t="shared" si="3"/>
        <v>1274.3199999999979</v>
      </c>
      <c r="C96" s="51">
        <f t="shared" si="4"/>
        <v>1223.5699999999988</v>
      </c>
      <c r="D96" s="51">
        <f t="shared" si="5"/>
        <v>2039.3699999999963</v>
      </c>
    </row>
    <row r="97" spans="1:4">
      <c r="A97" s="117">
        <v>92</v>
      </c>
      <c r="B97" s="51">
        <f t="shared" si="3"/>
        <v>1287.1899999999978</v>
      </c>
      <c r="C97" s="51">
        <f t="shared" si="4"/>
        <v>1235.9299999999987</v>
      </c>
      <c r="D97" s="51">
        <f t="shared" si="5"/>
        <v>2059.9699999999962</v>
      </c>
    </row>
    <row r="98" spans="1:4">
      <c r="A98" s="117">
        <v>93</v>
      </c>
      <c r="B98" s="51">
        <f t="shared" si="3"/>
        <v>1300.0599999999977</v>
      </c>
      <c r="C98" s="51">
        <f t="shared" si="4"/>
        <v>1248.2899999999986</v>
      </c>
      <c r="D98" s="51">
        <f t="shared" si="5"/>
        <v>2080.5699999999961</v>
      </c>
    </row>
    <row r="99" spans="1:4">
      <c r="A99" s="117">
        <v>94</v>
      </c>
      <c r="B99" s="51">
        <f t="shared" si="3"/>
        <v>1312.9299999999976</v>
      </c>
      <c r="C99" s="51">
        <f t="shared" si="4"/>
        <v>1260.6499999999985</v>
      </c>
      <c r="D99" s="51">
        <f t="shared" si="5"/>
        <v>2101.169999999996</v>
      </c>
    </row>
    <row r="100" spans="1:4">
      <c r="A100" s="117">
        <v>95</v>
      </c>
      <c r="B100" s="51">
        <f t="shared" si="3"/>
        <v>1325.7999999999975</v>
      </c>
      <c r="C100" s="51">
        <f t="shared" si="4"/>
        <v>1273.0099999999984</v>
      </c>
      <c r="D100" s="51">
        <f t="shared" si="5"/>
        <v>2121.7699999999959</v>
      </c>
    </row>
    <row r="101" spans="1:4">
      <c r="A101" s="117">
        <v>96</v>
      </c>
      <c r="B101" s="51">
        <f t="shared" ref="B101:B164" si="6">B100+12.87</f>
        <v>1338.6699999999973</v>
      </c>
      <c r="C101" s="51">
        <f t="shared" ref="C101:C164" si="7">C100+12.36</f>
        <v>1285.3699999999983</v>
      </c>
      <c r="D101" s="51">
        <f t="shared" ref="D101:D164" si="8">D100+20.6</f>
        <v>2142.3699999999958</v>
      </c>
    </row>
    <row r="102" spans="1:4">
      <c r="A102" s="117">
        <v>97</v>
      </c>
      <c r="B102" s="51">
        <f t="shared" si="6"/>
        <v>1351.5399999999972</v>
      </c>
      <c r="C102" s="51">
        <f t="shared" si="7"/>
        <v>1297.7299999999982</v>
      </c>
      <c r="D102" s="51">
        <f t="shared" si="8"/>
        <v>2162.9699999999957</v>
      </c>
    </row>
    <row r="103" spans="1:4">
      <c r="A103" s="117">
        <v>98</v>
      </c>
      <c r="B103" s="51">
        <f t="shared" si="6"/>
        <v>1364.4099999999971</v>
      </c>
      <c r="C103" s="51">
        <f t="shared" si="7"/>
        <v>1310.0899999999981</v>
      </c>
      <c r="D103" s="51">
        <f t="shared" si="8"/>
        <v>2183.5699999999956</v>
      </c>
    </row>
    <row r="104" spans="1:4">
      <c r="A104" s="117">
        <v>99</v>
      </c>
      <c r="B104" s="51">
        <f t="shared" si="6"/>
        <v>1377.279999999997</v>
      </c>
      <c r="C104" s="51">
        <f t="shared" si="7"/>
        <v>1322.449999999998</v>
      </c>
      <c r="D104" s="51">
        <f t="shared" si="8"/>
        <v>2204.1699999999955</v>
      </c>
    </row>
    <row r="105" spans="1:4">
      <c r="A105" s="117">
        <v>100</v>
      </c>
      <c r="B105" s="51">
        <f t="shared" si="6"/>
        <v>1390.1499999999969</v>
      </c>
      <c r="C105" s="51">
        <f t="shared" si="7"/>
        <v>1334.8099999999979</v>
      </c>
      <c r="D105" s="51">
        <f t="shared" si="8"/>
        <v>2224.7699999999954</v>
      </c>
    </row>
    <row r="106" spans="1:4">
      <c r="A106" s="117">
        <v>101</v>
      </c>
      <c r="B106" s="51">
        <f t="shared" si="6"/>
        <v>1403.0199999999968</v>
      </c>
      <c r="C106" s="51">
        <f t="shared" si="7"/>
        <v>1347.1699999999978</v>
      </c>
      <c r="D106" s="51">
        <f t="shared" si="8"/>
        <v>2245.3699999999953</v>
      </c>
    </row>
    <row r="107" spans="1:4">
      <c r="A107" s="117">
        <v>102</v>
      </c>
      <c r="B107" s="51">
        <f t="shared" si="6"/>
        <v>1415.8899999999967</v>
      </c>
      <c r="C107" s="51">
        <f t="shared" si="7"/>
        <v>1359.5299999999977</v>
      </c>
      <c r="D107" s="51">
        <f t="shared" si="8"/>
        <v>2265.9699999999953</v>
      </c>
    </row>
    <row r="108" spans="1:4">
      <c r="A108" s="117">
        <v>103</v>
      </c>
      <c r="B108" s="51">
        <f t="shared" si="6"/>
        <v>1428.7599999999966</v>
      </c>
      <c r="C108" s="51">
        <f t="shared" si="7"/>
        <v>1371.8899999999976</v>
      </c>
      <c r="D108" s="51">
        <f t="shared" si="8"/>
        <v>2286.5699999999952</v>
      </c>
    </row>
    <row r="109" spans="1:4">
      <c r="A109" s="117">
        <v>104</v>
      </c>
      <c r="B109" s="51">
        <f t="shared" si="6"/>
        <v>1441.6299999999965</v>
      </c>
      <c r="C109" s="51">
        <f t="shared" si="7"/>
        <v>1384.2499999999975</v>
      </c>
      <c r="D109" s="51">
        <f t="shared" si="8"/>
        <v>2307.1699999999951</v>
      </c>
    </row>
    <row r="110" spans="1:4">
      <c r="A110" s="117">
        <v>105</v>
      </c>
      <c r="B110" s="51">
        <f t="shared" si="6"/>
        <v>1454.4999999999964</v>
      </c>
      <c r="C110" s="51">
        <f t="shared" si="7"/>
        <v>1396.6099999999974</v>
      </c>
      <c r="D110" s="51">
        <f t="shared" si="8"/>
        <v>2327.769999999995</v>
      </c>
    </row>
    <row r="111" spans="1:4">
      <c r="A111" s="117">
        <v>106</v>
      </c>
      <c r="B111" s="51">
        <f t="shared" si="6"/>
        <v>1467.3699999999963</v>
      </c>
      <c r="C111" s="51">
        <f t="shared" si="7"/>
        <v>1408.9699999999973</v>
      </c>
      <c r="D111" s="51">
        <f t="shared" si="8"/>
        <v>2348.3699999999949</v>
      </c>
    </row>
    <row r="112" spans="1:4">
      <c r="A112" s="117">
        <v>107</v>
      </c>
      <c r="B112" s="51">
        <f t="shared" si="6"/>
        <v>1480.2399999999961</v>
      </c>
      <c r="C112" s="51">
        <f t="shared" si="7"/>
        <v>1421.3299999999972</v>
      </c>
      <c r="D112" s="51">
        <f t="shared" si="8"/>
        <v>2368.9699999999948</v>
      </c>
    </row>
    <row r="113" spans="1:4">
      <c r="A113" s="117">
        <v>108</v>
      </c>
      <c r="B113" s="51">
        <f t="shared" si="6"/>
        <v>1493.109999999996</v>
      </c>
      <c r="C113" s="51">
        <f t="shared" si="7"/>
        <v>1433.6899999999971</v>
      </c>
      <c r="D113" s="51">
        <f t="shared" si="8"/>
        <v>2389.5699999999947</v>
      </c>
    </row>
    <row r="114" spans="1:4">
      <c r="A114" s="117">
        <v>109</v>
      </c>
      <c r="B114" s="51">
        <f t="shared" si="6"/>
        <v>1505.9799999999959</v>
      </c>
      <c r="C114" s="51">
        <f t="shared" si="7"/>
        <v>1446.049999999997</v>
      </c>
      <c r="D114" s="51">
        <f t="shared" si="8"/>
        <v>2410.1699999999946</v>
      </c>
    </row>
    <row r="115" spans="1:4">
      <c r="A115" s="117">
        <v>110</v>
      </c>
      <c r="B115" s="51">
        <f t="shared" si="6"/>
        <v>1518.8499999999958</v>
      </c>
      <c r="C115" s="51">
        <f t="shared" si="7"/>
        <v>1458.4099999999969</v>
      </c>
      <c r="D115" s="51">
        <f t="shared" si="8"/>
        <v>2430.7699999999945</v>
      </c>
    </row>
    <row r="116" spans="1:4">
      <c r="A116" s="117">
        <v>111</v>
      </c>
      <c r="B116" s="51">
        <f t="shared" si="6"/>
        <v>1531.7199999999957</v>
      </c>
      <c r="C116" s="51">
        <f t="shared" si="7"/>
        <v>1470.7699999999968</v>
      </c>
      <c r="D116" s="51">
        <f t="shared" si="8"/>
        <v>2451.3699999999944</v>
      </c>
    </row>
    <row r="117" spans="1:4">
      <c r="A117" s="117">
        <v>112</v>
      </c>
      <c r="B117" s="51">
        <f t="shared" si="6"/>
        <v>1544.5899999999956</v>
      </c>
      <c r="C117" s="51">
        <f t="shared" si="7"/>
        <v>1483.1299999999967</v>
      </c>
      <c r="D117" s="51">
        <f t="shared" si="8"/>
        <v>2471.9699999999943</v>
      </c>
    </row>
    <row r="118" spans="1:4">
      <c r="A118" s="117">
        <v>113</v>
      </c>
      <c r="B118" s="51">
        <f t="shared" si="6"/>
        <v>1557.4599999999955</v>
      </c>
      <c r="C118" s="51">
        <f t="shared" si="7"/>
        <v>1495.4899999999966</v>
      </c>
      <c r="D118" s="51">
        <f t="shared" si="8"/>
        <v>2492.5699999999943</v>
      </c>
    </row>
    <row r="119" spans="1:4">
      <c r="A119" s="117">
        <v>114</v>
      </c>
      <c r="B119" s="51">
        <f t="shared" si="6"/>
        <v>1570.3299999999954</v>
      </c>
      <c r="C119" s="51">
        <f t="shared" si="7"/>
        <v>1507.8499999999965</v>
      </c>
      <c r="D119" s="51">
        <f t="shared" si="8"/>
        <v>2513.1699999999942</v>
      </c>
    </row>
    <row r="120" spans="1:4">
      <c r="A120" s="117">
        <v>115</v>
      </c>
      <c r="B120" s="51">
        <f t="shared" si="6"/>
        <v>1583.1999999999953</v>
      </c>
      <c r="C120" s="51">
        <f t="shared" si="7"/>
        <v>1520.2099999999964</v>
      </c>
      <c r="D120" s="51">
        <f t="shared" si="8"/>
        <v>2533.7699999999941</v>
      </c>
    </row>
    <row r="121" spans="1:4">
      <c r="A121" s="117">
        <v>116</v>
      </c>
      <c r="B121" s="51">
        <f t="shared" si="6"/>
        <v>1596.0699999999952</v>
      </c>
      <c r="C121" s="51">
        <f t="shared" si="7"/>
        <v>1532.5699999999963</v>
      </c>
      <c r="D121" s="51">
        <f t="shared" si="8"/>
        <v>2554.369999999994</v>
      </c>
    </row>
    <row r="122" spans="1:4">
      <c r="A122" s="117">
        <v>117</v>
      </c>
      <c r="B122" s="51">
        <f t="shared" si="6"/>
        <v>1608.9399999999951</v>
      </c>
      <c r="C122" s="51">
        <f t="shared" si="7"/>
        <v>1544.9299999999962</v>
      </c>
      <c r="D122" s="51">
        <f t="shared" si="8"/>
        <v>2574.9699999999939</v>
      </c>
    </row>
    <row r="123" spans="1:4">
      <c r="A123" s="117">
        <v>118</v>
      </c>
      <c r="B123" s="51">
        <f t="shared" si="6"/>
        <v>1621.8099999999949</v>
      </c>
      <c r="C123" s="51">
        <f t="shared" si="7"/>
        <v>1557.2899999999961</v>
      </c>
      <c r="D123" s="51">
        <f t="shared" si="8"/>
        <v>2595.5699999999938</v>
      </c>
    </row>
    <row r="124" spans="1:4">
      <c r="A124" s="117">
        <v>119</v>
      </c>
      <c r="B124" s="51">
        <f t="shared" si="6"/>
        <v>1634.6799999999948</v>
      </c>
      <c r="C124" s="51">
        <f t="shared" si="7"/>
        <v>1569.649999999996</v>
      </c>
      <c r="D124" s="51">
        <f t="shared" si="8"/>
        <v>2616.1699999999937</v>
      </c>
    </row>
    <row r="125" spans="1:4">
      <c r="A125" s="117">
        <v>120</v>
      </c>
      <c r="B125" s="51">
        <f t="shared" si="6"/>
        <v>1647.5499999999947</v>
      </c>
      <c r="C125" s="51">
        <f t="shared" si="7"/>
        <v>1582.0099999999959</v>
      </c>
      <c r="D125" s="51">
        <f t="shared" si="8"/>
        <v>2636.7699999999936</v>
      </c>
    </row>
    <row r="126" spans="1:4">
      <c r="A126" s="117">
        <v>121</v>
      </c>
      <c r="B126" s="51">
        <f t="shared" si="6"/>
        <v>1660.4199999999946</v>
      </c>
      <c r="C126" s="51">
        <f t="shared" si="7"/>
        <v>1594.3699999999958</v>
      </c>
      <c r="D126" s="51">
        <f t="shared" si="8"/>
        <v>2657.3699999999935</v>
      </c>
    </row>
    <row r="127" spans="1:4">
      <c r="A127" s="117">
        <v>122</v>
      </c>
      <c r="B127" s="51">
        <f t="shared" si="6"/>
        <v>1673.2899999999945</v>
      </c>
      <c r="C127" s="51">
        <f t="shared" si="7"/>
        <v>1606.7299999999957</v>
      </c>
      <c r="D127" s="51">
        <f t="shared" si="8"/>
        <v>2677.9699999999934</v>
      </c>
    </row>
    <row r="128" spans="1:4">
      <c r="A128" s="117">
        <v>123</v>
      </c>
      <c r="B128" s="51">
        <f t="shared" si="6"/>
        <v>1686.1599999999944</v>
      </c>
      <c r="C128" s="51">
        <f t="shared" si="7"/>
        <v>1619.0899999999956</v>
      </c>
      <c r="D128" s="51">
        <f t="shared" si="8"/>
        <v>2698.5699999999933</v>
      </c>
    </row>
    <row r="129" spans="1:4">
      <c r="A129" s="117">
        <v>124</v>
      </c>
      <c r="B129" s="51">
        <f t="shared" si="6"/>
        <v>1699.0299999999943</v>
      </c>
      <c r="C129" s="51">
        <f t="shared" si="7"/>
        <v>1631.4499999999955</v>
      </c>
      <c r="D129" s="51">
        <f t="shared" si="8"/>
        <v>2719.1699999999933</v>
      </c>
    </row>
    <row r="130" spans="1:4">
      <c r="A130" s="117">
        <v>125</v>
      </c>
      <c r="B130" s="51">
        <f t="shared" si="6"/>
        <v>1711.8999999999942</v>
      </c>
      <c r="C130" s="51">
        <f t="shared" si="7"/>
        <v>1643.8099999999954</v>
      </c>
      <c r="D130" s="51">
        <f t="shared" si="8"/>
        <v>2739.7699999999932</v>
      </c>
    </row>
    <row r="131" spans="1:4">
      <c r="A131" s="117">
        <v>126</v>
      </c>
      <c r="B131" s="51">
        <f t="shared" si="6"/>
        <v>1724.7699999999941</v>
      </c>
      <c r="C131" s="51">
        <f t="shared" si="7"/>
        <v>1656.1699999999953</v>
      </c>
      <c r="D131" s="51">
        <f t="shared" si="8"/>
        <v>2760.3699999999931</v>
      </c>
    </row>
    <row r="132" spans="1:4">
      <c r="A132" s="117">
        <v>127</v>
      </c>
      <c r="B132" s="51">
        <f t="shared" si="6"/>
        <v>1737.639999999994</v>
      </c>
      <c r="C132" s="51">
        <f t="shared" si="7"/>
        <v>1668.5299999999952</v>
      </c>
      <c r="D132" s="51">
        <f t="shared" si="8"/>
        <v>2780.969999999993</v>
      </c>
    </row>
    <row r="133" spans="1:4">
      <c r="A133" s="117">
        <v>128</v>
      </c>
      <c r="B133" s="51">
        <f t="shared" si="6"/>
        <v>1750.5099999999939</v>
      </c>
      <c r="C133" s="51">
        <f t="shared" si="7"/>
        <v>1680.8899999999951</v>
      </c>
      <c r="D133" s="51">
        <f t="shared" si="8"/>
        <v>2801.5699999999929</v>
      </c>
    </row>
    <row r="134" spans="1:4">
      <c r="A134" s="117">
        <v>129</v>
      </c>
      <c r="B134" s="51">
        <f t="shared" si="6"/>
        <v>1763.3799999999937</v>
      </c>
      <c r="C134" s="51">
        <f t="shared" si="7"/>
        <v>1693.249999999995</v>
      </c>
      <c r="D134" s="51">
        <f t="shared" si="8"/>
        <v>2822.1699999999928</v>
      </c>
    </row>
    <row r="135" spans="1:4">
      <c r="A135" s="117">
        <v>130</v>
      </c>
      <c r="B135" s="51">
        <f t="shared" si="6"/>
        <v>1776.2499999999936</v>
      </c>
      <c r="C135" s="51">
        <f t="shared" si="7"/>
        <v>1705.6099999999949</v>
      </c>
      <c r="D135" s="51">
        <f t="shared" si="8"/>
        <v>2842.7699999999927</v>
      </c>
    </row>
    <row r="136" spans="1:4">
      <c r="A136" s="117">
        <v>131</v>
      </c>
      <c r="B136" s="51">
        <f t="shared" si="6"/>
        <v>1789.1199999999935</v>
      </c>
      <c r="C136" s="51">
        <f t="shared" si="7"/>
        <v>1717.9699999999948</v>
      </c>
      <c r="D136" s="51">
        <f t="shared" si="8"/>
        <v>2863.3699999999926</v>
      </c>
    </row>
    <row r="137" spans="1:4">
      <c r="A137" s="117">
        <v>132</v>
      </c>
      <c r="B137" s="51">
        <f t="shared" si="6"/>
        <v>1801.9899999999934</v>
      </c>
      <c r="C137" s="51">
        <f t="shared" si="7"/>
        <v>1730.3299999999947</v>
      </c>
      <c r="D137" s="51">
        <f t="shared" si="8"/>
        <v>2883.9699999999925</v>
      </c>
    </row>
    <row r="138" spans="1:4">
      <c r="A138" s="117">
        <v>133</v>
      </c>
      <c r="B138" s="51">
        <f t="shared" si="6"/>
        <v>1814.8599999999933</v>
      </c>
      <c r="C138" s="51">
        <f t="shared" si="7"/>
        <v>1742.6899999999946</v>
      </c>
      <c r="D138" s="51">
        <f t="shared" si="8"/>
        <v>2904.5699999999924</v>
      </c>
    </row>
    <row r="139" spans="1:4">
      <c r="A139" s="117">
        <v>134</v>
      </c>
      <c r="B139" s="51">
        <f t="shared" si="6"/>
        <v>1827.7299999999932</v>
      </c>
      <c r="C139" s="51">
        <f t="shared" si="7"/>
        <v>1755.0499999999945</v>
      </c>
      <c r="D139" s="51">
        <f t="shared" si="8"/>
        <v>2925.1699999999923</v>
      </c>
    </row>
    <row r="140" spans="1:4">
      <c r="A140" s="117">
        <v>135</v>
      </c>
      <c r="B140" s="51">
        <f t="shared" si="6"/>
        <v>1840.5999999999931</v>
      </c>
      <c r="C140" s="51">
        <f t="shared" si="7"/>
        <v>1767.4099999999944</v>
      </c>
      <c r="D140" s="51">
        <f t="shared" si="8"/>
        <v>2945.7699999999923</v>
      </c>
    </row>
    <row r="141" spans="1:4">
      <c r="A141" s="117">
        <v>136</v>
      </c>
      <c r="B141" s="51">
        <f t="shared" si="6"/>
        <v>1853.469999999993</v>
      </c>
      <c r="C141" s="51">
        <f t="shared" si="7"/>
        <v>1779.7699999999943</v>
      </c>
      <c r="D141" s="51">
        <f t="shared" si="8"/>
        <v>2966.3699999999922</v>
      </c>
    </row>
    <row r="142" spans="1:4">
      <c r="A142" s="117">
        <v>137</v>
      </c>
      <c r="B142" s="51">
        <f t="shared" si="6"/>
        <v>1866.3399999999929</v>
      </c>
      <c r="C142" s="51">
        <f t="shared" si="7"/>
        <v>1792.1299999999942</v>
      </c>
      <c r="D142" s="51">
        <f t="shared" si="8"/>
        <v>2986.9699999999921</v>
      </c>
    </row>
    <row r="143" spans="1:4">
      <c r="A143" s="117">
        <v>138</v>
      </c>
      <c r="B143" s="51">
        <f t="shared" si="6"/>
        <v>1879.2099999999928</v>
      </c>
      <c r="C143" s="51">
        <f t="shared" si="7"/>
        <v>1804.4899999999941</v>
      </c>
      <c r="D143" s="51">
        <f t="shared" si="8"/>
        <v>3007.569999999992</v>
      </c>
    </row>
    <row r="144" spans="1:4">
      <c r="A144" s="117">
        <v>139</v>
      </c>
      <c r="B144" s="51">
        <f t="shared" si="6"/>
        <v>1892.0799999999927</v>
      </c>
      <c r="C144" s="51">
        <f t="shared" si="7"/>
        <v>1816.849999999994</v>
      </c>
      <c r="D144" s="51">
        <f t="shared" si="8"/>
        <v>3028.1699999999919</v>
      </c>
    </row>
    <row r="145" spans="1:4">
      <c r="A145" s="117">
        <v>140</v>
      </c>
      <c r="B145" s="51">
        <f t="shared" si="6"/>
        <v>1904.9499999999925</v>
      </c>
      <c r="C145" s="51">
        <f t="shared" si="7"/>
        <v>1829.2099999999939</v>
      </c>
      <c r="D145" s="51">
        <f t="shared" si="8"/>
        <v>3048.7699999999918</v>
      </c>
    </row>
    <row r="146" spans="1:4">
      <c r="A146" s="117">
        <v>141</v>
      </c>
      <c r="B146" s="51">
        <f t="shared" si="6"/>
        <v>1917.8199999999924</v>
      </c>
      <c r="C146" s="51">
        <f t="shared" si="7"/>
        <v>1841.5699999999938</v>
      </c>
      <c r="D146" s="51">
        <f t="shared" si="8"/>
        <v>3069.3699999999917</v>
      </c>
    </row>
    <row r="147" spans="1:4">
      <c r="A147" s="117">
        <v>142</v>
      </c>
      <c r="B147" s="51">
        <f t="shared" si="6"/>
        <v>1930.6899999999923</v>
      </c>
      <c r="C147" s="51">
        <f t="shared" si="7"/>
        <v>1853.9299999999937</v>
      </c>
      <c r="D147" s="51">
        <f t="shared" si="8"/>
        <v>3089.9699999999916</v>
      </c>
    </row>
    <row r="148" spans="1:4">
      <c r="A148" s="117">
        <v>143</v>
      </c>
      <c r="B148" s="51">
        <f t="shared" si="6"/>
        <v>1943.5599999999922</v>
      </c>
      <c r="C148" s="51">
        <f t="shared" si="7"/>
        <v>1866.2899999999936</v>
      </c>
      <c r="D148" s="51">
        <f t="shared" si="8"/>
        <v>3110.5699999999915</v>
      </c>
    </row>
    <row r="149" spans="1:4">
      <c r="A149" s="117">
        <v>144</v>
      </c>
      <c r="B149" s="51">
        <f t="shared" si="6"/>
        <v>1956.4299999999921</v>
      </c>
      <c r="C149" s="51">
        <f t="shared" si="7"/>
        <v>1878.6499999999935</v>
      </c>
      <c r="D149" s="51">
        <f t="shared" si="8"/>
        <v>3131.1699999999914</v>
      </c>
    </row>
    <row r="150" spans="1:4">
      <c r="A150" s="117">
        <v>145</v>
      </c>
      <c r="B150" s="51">
        <f t="shared" si="6"/>
        <v>1969.299999999992</v>
      </c>
      <c r="C150" s="51">
        <f t="shared" si="7"/>
        <v>1891.0099999999934</v>
      </c>
      <c r="D150" s="51">
        <f t="shared" si="8"/>
        <v>3151.7699999999913</v>
      </c>
    </row>
    <row r="151" spans="1:4">
      <c r="A151" s="117">
        <v>146</v>
      </c>
      <c r="B151" s="51">
        <f t="shared" si="6"/>
        <v>1982.1699999999919</v>
      </c>
      <c r="C151" s="51">
        <f t="shared" si="7"/>
        <v>1903.3699999999933</v>
      </c>
      <c r="D151" s="51">
        <f t="shared" si="8"/>
        <v>3172.3699999999913</v>
      </c>
    </row>
    <row r="152" spans="1:4">
      <c r="A152" s="117">
        <v>147</v>
      </c>
      <c r="B152" s="51">
        <f t="shared" si="6"/>
        <v>1995.0399999999918</v>
      </c>
      <c r="C152" s="51">
        <f t="shared" si="7"/>
        <v>1915.7299999999932</v>
      </c>
      <c r="D152" s="51">
        <f t="shared" si="8"/>
        <v>3192.9699999999912</v>
      </c>
    </row>
    <row r="153" spans="1:4">
      <c r="A153" s="117">
        <v>148</v>
      </c>
      <c r="B153" s="51">
        <f t="shared" si="6"/>
        <v>2007.9099999999917</v>
      </c>
      <c r="C153" s="51">
        <f t="shared" si="7"/>
        <v>1928.0899999999931</v>
      </c>
      <c r="D153" s="51">
        <f t="shared" si="8"/>
        <v>3213.5699999999911</v>
      </c>
    </row>
    <row r="154" spans="1:4">
      <c r="A154" s="117">
        <v>149</v>
      </c>
      <c r="B154" s="51">
        <f t="shared" si="6"/>
        <v>2020.7799999999916</v>
      </c>
      <c r="C154" s="51">
        <f t="shared" si="7"/>
        <v>1940.449999999993</v>
      </c>
      <c r="D154" s="51">
        <f t="shared" si="8"/>
        <v>3234.169999999991</v>
      </c>
    </row>
    <row r="155" spans="1:4">
      <c r="A155" s="117">
        <v>150</v>
      </c>
      <c r="B155" s="51">
        <f t="shared" si="6"/>
        <v>2033.6499999999915</v>
      </c>
      <c r="C155" s="51">
        <f t="shared" si="7"/>
        <v>1952.8099999999929</v>
      </c>
      <c r="D155" s="51">
        <f t="shared" si="8"/>
        <v>3254.7699999999909</v>
      </c>
    </row>
    <row r="156" spans="1:4">
      <c r="A156" s="117">
        <v>151</v>
      </c>
      <c r="B156" s="51">
        <f t="shared" si="6"/>
        <v>2046.5199999999913</v>
      </c>
      <c r="C156" s="51">
        <f t="shared" si="7"/>
        <v>1965.1699999999928</v>
      </c>
      <c r="D156" s="51">
        <f t="shared" si="8"/>
        <v>3275.3699999999908</v>
      </c>
    </row>
    <row r="157" spans="1:4">
      <c r="A157" s="117">
        <v>152</v>
      </c>
      <c r="B157" s="51">
        <f t="shared" si="6"/>
        <v>2059.3899999999912</v>
      </c>
      <c r="C157" s="51">
        <f t="shared" si="7"/>
        <v>1977.5299999999927</v>
      </c>
      <c r="D157" s="51">
        <f t="shared" si="8"/>
        <v>3295.9699999999907</v>
      </c>
    </row>
    <row r="158" spans="1:4">
      <c r="A158" s="117">
        <v>153</v>
      </c>
      <c r="B158" s="51">
        <f t="shared" si="6"/>
        <v>2072.2599999999911</v>
      </c>
      <c r="C158" s="51">
        <f t="shared" si="7"/>
        <v>1989.8899999999926</v>
      </c>
      <c r="D158" s="51">
        <f t="shared" si="8"/>
        <v>3316.5699999999906</v>
      </c>
    </row>
    <row r="159" spans="1:4">
      <c r="A159" s="117">
        <v>154</v>
      </c>
      <c r="B159" s="51">
        <f t="shared" si="6"/>
        <v>2085.129999999991</v>
      </c>
      <c r="C159" s="51">
        <f t="shared" si="7"/>
        <v>2002.2499999999925</v>
      </c>
      <c r="D159" s="51">
        <f t="shared" si="8"/>
        <v>3337.1699999999905</v>
      </c>
    </row>
    <row r="160" spans="1:4">
      <c r="A160" s="117">
        <v>155</v>
      </c>
      <c r="B160" s="51">
        <f t="shared" si="6"/>
        <v>2097.9999999999909</v>
      </c>
      <c r="C160" s="51">
        <f t="shared" si="7"/>
        <v>2014.6099999999924</v>
      </c>
      <c r="D160" s="51">
        <f t="shared" si="8"/>
        <v>3357.7699999999904</v>
      </c>
    </row>
    <row r="161" spans="1:4">
      <c r="A161" s="117">
        <v>156</v>
      </c>
      <c r="B161" s="51">
        <f t="shared" si="6"/>
        <v>2110.8699999999908</v>
      </c>
      <c r="C161" s="51">
        <f t="shared" si="7"/>
        <v>2026.9699999999923</v>
      </c>
      <c r="D161" s="51">
        <f t="shared" si="8"/>
        <v>3378.3699999999903</v>
      </c>
    </row>
    <row r="162" spans="1:4">
      <c r="A162" s="117">
        <v>157</v>
      </c>
      <c r="B162" s="51">
        <f t="shared" si="6"/>
        <v>2123.7399999999907</v>
      </c>
      <c r="C162" s="51">
        <f t="shared" si="7"/>
        <v>2039.3299999999922</v>
      </c>
      <c r="D162" s="51">
        <f t="shared" si="8"/>
        <v>3398.9699999999903</v>
      </c>
    </row>
    <row r="163" spans="1:4">
      <c r="A163" s="117">
        <v>158</v>
      </c>
      <c r="B163" s="51">
        <f t="shared" si="6"/>
        <v>2136.6099999999906</v>
      </c>
      <c r="C163" s="51">
        <f t="shared" si="7"/>
        <v>2051.6899999999923</v>
      </c>
      <c r="D163" s="51">
        <f t="shared" si="8"/>
        <v>3419.5699999999902</v>
      </c>
    </row>
    <row r="164" spans="1:4">
      <c r="A164" s="117">
        <v>159</v>
      </c>
      <c r="B164" s="51">
        <f t="shared" si="6"/>
        <v>2149.4799999999905</v>
      </c>
      <c r="C164" s="51">
        <f t="shared" si="7"/>
        <v>2064.0499999999925</v>
      </c>
      <c r="D164" s="51">
        <f t="shared" si="8"/>
        <v>3440.1699999999901</v>
      </c>
    </row>
    <row r="165" spans="1:4">
      <c r="A165" s="117">
        <v>160</v>
      </c>
      <c r="B165" s="51">
        <f t="shared" ref="B165:B228" si="9">B164+12.87</f>
        <v>2162.3499999999904</v>
      </c>
      <c r="C165" s="51">
        <f t="shared" ref="C165:C228" si="10">C164+12.36</f>
        <v>2076.4099999999926</v>
      </c>
      <c r="D165" s="51">
        <f t="shared" ref="D165:D228" si="11">D164+20.6</f>
        <v>3460.76999999999</v>
      </c>
    </row>
    <row r="166" spans="1:4">
      <c r="A166" s="117">
        <v>161</v>
      </c>
      <c r="B166" s="51">
        <f t="shared" si="9"/>
        <v>2175.2199999999903</v>
      </c>
      <c r="C166" s="51">
        <f t="shared" si="10"/>
        <v>2088.7699999999927</v>
      </c>
      <c r="D166" s="51">
        <f t="shared" si="11"/>
        <v>3481.3699999999899</v>
      </c>
    </row>
    <row r="167" spans="1:4">
      <c r="A167" s="117">
        <v>162</v>
      </c>
      <c r="B167" s="51">
        <f t="shared" si="9"/>
        <v>2188.0899999999901</v>
      </c>
      <c r="C167" s="51">
        <f t="shared" si="10"/>
        <v>2101.1299999999928</v>
      </c>
      <c r="D167" s="51">
        <f t="shared" si="11"/>
        <v>3501.9699999999898</v>
      </c>
    </row>
    <row r="168" spans="1:4">
      <c r="A168" s="117">
        <v>163</v>
      </c>
      <c r="B168" s="51">
        <f t="shared" si="9"/>
        <v>2200.95999999999</v>
      </c>
      <c r="C168" s="51">
        <f t="shared" si="10"/>
        <v>2113.489999999993</v>
      </c>
      <c r="D168" s="51">
        <f t="shared" si="11"/>
        <v>3522.5699999999897</v>
      </c>
    </row>
    <row r="169" spans="1:4">
      <c r="A169" s="117">
        <v>164</v>
      </c>
      <c r="B169" s="51">
        <f t="shared" si="9"/>
        <v>2213.8299999999899</v>
      </c>
      <c r="C169" s="51">
        <f t="shared" si="10"/>
        <v>2125.8499999999931</v>
      </c>
      <c r="D169" s="51">
        <f t="shared" si="11"/>
        <v>3543.1699999999896</v>
      </c>
    </row>
    <row r="170" spans="1:4">
      <c r="A170" s="117">
        <v>165</v>
      </c>
      <c r="B170" s="51">
        <f t="shared" si="9"/>
        <v>2226.6999999999898</v>
      </c>
      <c r="C170" s="51">
        <f t="shared" si="10"/>
        <v>2138.2099999999932</v>
      </c>
      <c r="D170" s="51">
        <f t="shared" si="11"/>
        <v>3563.7699999999895</v>
      </c>
    </row>
    <row r="171" spans="1:4">
      <c r="A171" s="117">
        <v>166</v>
      </c>
      <c r="B171" s="51">
        <f t="shared" si="9"/>
        <v>2239.5699999999897</v>
      </c>
      <c r="C171" s="51">
        <f t="shared" si="10"/>
        <v>2150.5699999999933</v>
      </c>
      <c r="D171" s="51">
        <f t="shared" si="11"/>
        <v>3584.3699999999894</v>
      </c>
    </row>
    <row r="172" spans="1:4">
      <c r="A172" s="117">
        <v>167</v>
      </c>
      <c r="B172" s="51">
        <f t="shared" si="9"/>
        <v>2252.4399999999896</v>
      </c>
      <c r="C172" s="51">
        <f t="shared" si="10"/>
        <v>2162.9299999999935</v>
      </c>
      <c r="D172" s="51">
        <f t="shared" si="11"/>
        <v>3604.9699999999893</v>
      </c>
    </row>
    <row r="173" spans="1:4">
      <c r="A173" s="117">
        <v>168</v>
      </c>
      <c r="B173" s="51">
        <f t="shared" si="9"/>
        <v>2265.3099999999895</v>
      </c>
      <c r="C173" s="51">
        <f t="shared" si="10"/>
        <v>2175.2899999999936</v>
      </c>
      <c r="D173" s="51">
        <f t="shared" si="11"/>
        <v>3625.5699999999892</v>
      </c>
    </row>
    <row r="174" spans="1:4">
      <c r="A174" s="117">
        <v>169</v>
      </c>
      <c r="B174" s="51">
        <f t="shared" si="9"/>
        <v>2278.1799999999894</v>
      </c>
      <c r="C174" s="51">
        <f t="shared" si="10"/>
        <v>2187.6499999999937</v>
      </c>
      <c r="D174" s="51">
        <f t="shared" si="11"/>
        <v>3646.1699999999892</v>
      </c>
    </row>
    <row r="175" spans="1:4">
      <c r="A175" s="117">
        <v>170</v>
      </c>
      <c r="B175" s="51">
        <f t="shared" si="9"/>
        <v>2291.0499999999893</v>
      </c>
      <c r="C175" s="51">
        <f t="shared" si="10"/>
        <v>2200.0099999999939</v>
      </c>
      <c r="D175" s="51">
        <f t="shared" si="11"/>
        <v>3666.7699999999891</v>
      </c>
    </row>
    <row r="176" spans="1:4">
      <c r="A176" s="117">
        <v>171</v>
      </c>
      <c r="B176" s="51">
        <f t="shared" si="9"/>
        <v>2303.9199999999892</v>
      </c>
      <c r="C176" s="51">
        <f t="shared" si="10"/>
        <v>2212.369999999994</v>
      </c>
      <c r="D176" s="51">
        <f t="shared" si="11"/>
        <v>3687.369999999989</v>
      </c>
    </row>
    <row r="177" spans="1:4">
      <c r="A177" s="117">
        <v>172</v>
      </c>
      <c r="B177" s="51">
        <f t="shared" si="9"/>
        <v>2316.789999999989</v>
      </c>
      <c r="C177" s="51">
        <f t="shared" si="10"/>
        <v>2224.7299999999941</v>
      </c>
      <c r="D177" s="51">
        <f t="shared" si="11"/>
        <v>3707.9699999999889</v>
      </c>
    </row>
    <row r="178" spans="1:4">
      <c r="A178" s="117">
        <v>173</v>
      </c>
      <c r="B178" s="51">
        <f t="shared" si="9"/>
        <v>2329.6599999999889</v>
      </c>
      <c r="C178" s="51">
        <f t="shared" si="10"/>
        <v>2237.0899999999942</v>
      </c>
      <c r="D178" s="51">
        <f t="shared" si="11"/>
        <v>3728.5699999999888</v>
      </c>
    </row>
    <row r="179" spans="1:4">
      <c r="A179" s="117">
        <v>174</v>
      </c>
      <c r="B179" s="51">
        <f t="shared" si="9"/>
        <v>2342.5299999999888</v>
      </c>
      <c r="C179" s="51">
        <f t="shared" si="10"/>
        <v>2249.4499999999944</v>
      </c>
      <c r="D179" s="51">
        <f t="shared" si="11"/>
        <v>3749.1699999999887</v>
      </c>
    </row>
    <row r="180" spans="1:4">
      <c r="A180" s="117">
        <v>175</v>
      </c>
      <c r="B180" s="51">
        <f t="shared" si="9"/>
        <v>2355.3999999999887</v>
      </c>
      <c r="C180" s="51">
        <f t="shared" si="10"/>
        <v>2261.8099999999945</v>
      </c>
      <c r="D180" s="51">
        <f t="shared" si="11"/>
        <v>3769.7699999999886</v>
      </c>
    </row>
    <row r="181" spans="1:4">
      <c r="A181" s="117">
        <v>176</v>
      </c>
      <c r="B181" s="51">
        <f t="shared" si="9"/>
        <v>2368.2699999999886</v>
      </c>
      <c r="C181" s="51">
        <f t="shared" si="10"/>
        <v>2274.1699999999946</v>
      </c>
      <c r="D181" s="51">
        <f t="shared" si="11"/>
        <v>3790.3699999999885</v>
      </c>
    </row>
    <row r="182" spans="1:4">
      <c r="A182" s="117">
        <v>177</v>
      </c>
      <c r="B182" s="51">
        <f t="shared" si="9"/>
        <v>2381.1399999999885</v>
      </c>
      <c r="C182" s="51">
        <f t="shared" si="10"/>
        <v>2286.5299999999947</v>
      </c>
      <c r="D182" s="51">
        <f t="shared" si="11"/>
        <v>3810.9699999999884</v>
      </c>
    </row>
    <row r="183" spans="1:4">
      <c r="A183" s="117">
        <v>178</v>
      </c>
      <c r="B183" s="51">
        <f t="shared" si="9"/>
        <v>2394.0099999999884</v>
      </c>
      <c r="C183" s="51">
        <f t="shared" si="10"/>
        <v>2298.8899999999949</v>
      </c>
      <c r="D183" s="51">
        <f t="shared" si="11"/>
        <v>3831.5699999999883</v>
      </c>
    </row>
    <row r="184" spans="1:4">
      <c r="A184" s="117">
        <v>179</v>
      </c>
      <c r="B184" s="51">
        <f t="shared" si="9"/>
        <v>2406.8799999999883</v>
      </c>
      <c r="C184" s="51">
        <f t="shared" si="10"/>
        <v>2311.249999999995</v>
      </c>
      <c r="D184" s="51">
        <f t="shared" si="11"/>
        <v>3852.1699999999882</v>
      </c>
    </row>
    <row r="185" spans="1:4">
      <c r="A185" s="117">
        <v>180</v>
      </c>
      <c r="B185" s="51">
        <f t="shared" si="9"/>
        <v>2419.7499999999882</v>
      </c>
      <c r="C185" s="51">
        <f t="shared" si="10"/>
        <v>2323.6099999999951</v>
      </c>
      <c r="D185" s="51">
        <f t="shared" si="11"/>
        <v>3872.7699999999882</v>
      </c>
    </row>
    <row r="186" spans="1:4">
      <c r="A186" s="117">
        <v>181</v>
      </c>
      <c r="B186" s="51">
        <f t="shared" si="9"/>
        <v>2432.6199999999881</v>
      </c>
      <c r="C186" s="51">
        <f t="shared" si="10"/>
        <v>2335.9699999999953</v>
      </c>
      <c r="D186" s="51">
        <f t="shared" si="11"/>
        <v>3893.3699999999881</v>
      </c>
    </row>
    <row r="187" spans="1:4">
      <c r="A187" s="117">
        <v>182</v>
      </c>
      <c r="B187" s="51">
        <f t="shared" si="9"/>
        <v>2445.489999999988</v>
      </c>
      <c r="C187" s="51">
        <f t="shared" si="10"/>
        <v>2348.3299999999954</v>
      </c>
      <c r="D187" s="51">
        <f t="shared" si="11"/>
        <v>3913.969999999988</v>
      </c>
    </row>
    <row r="188" spans="1:4">
      <c r="A188" s="117">
        <v>183</v>
      </c>
      <c r="B188" s="51">
        <f t="shared" si="9"/>
        <v>2458.3599999999878</v>
      </c>
      <c r="C188" s="51">
        <f t="shared" si="10"/>
        <v>2360.6899999999955</v>
      </c>
      <c r="D188" s="51">
        <f t="shared" si="11"/>
        <v>3934.5699999999879</v>
      </c>
    </row>
    <row r="189" spans="1:4">
      <c r="A189" s="117">
        <v>184</v>
      </c>
      <c r="B189" s="51">
        <f t="shared" si="9"/>
        <v>2471.2299999999877</v>
      </c>
      <c r="C189" s="51">
        <f t="shared" si="10"/>
        <v>2373.0499999999956</v>
      </c>
      <c r="D189" s="51">
        <f t="shared" si="11"/>
        <v>3955.1699999999878</v>
      </c>
    </row>
    <row r="190" spans="1:4">
      <c r="A190" s="117">
        <v>185</v>
      </c>
      <c r="B190" s="51">
        <f t="shared" si="9"/>
        <v>2484.0999999999876</v>
      </c>
      <c r="C190" s="51">
        <f t="shared" si="10"/>
        <v>2385.4099999999958</v>
      </c>
      <c r="D190" s="51">
        <f t="shared" si="11"/>
        <v>3975.7699999999877</v>
      </c>
    </row>
    <row r="191" spans="1:4">
      <c r="A191" s="117">
        <v>186</v>
      </c>
      <c r="B191" s="51">
        <f t="shared" si="9"/>
        <v>2496.9699999999875</v>
      </c>
      <c r="C191" s="51">
        <f t="shared" si="10"/>
        <v>2397.7699999999959</v>
      </c>
      <c r="D191" s="51">
        <f t="shared" si="11"/>
        <v>3996.3699999999876</v>
      </c>
    </row>
    <row r="192" spans="1:4">
      <c r="A192" s="117">
        <v>187</v>
      </c>
      <c r="B192" s="51">
        <f t="shared" si="9"/>
        <v>2509.8399999999874</v>
      </c>
      <c r="C192" s="51">
        <f t="shared" si="10"/>
        <v>2410.129999999996</v>
      </c>
      <c r="D192" s="51">
        <f t="shared" si="11"/>
        <v>4016.9699999999875</v>
      </c>
    </row>
    <row r="193" spans="1:4">
      <c r="A193" s="117">
        <v>188</v>
      </c>
      <c r="B193" s="51">
        <f t="shared" si="9"/>
        <v>2522.7099999999873</v>
      </c>
      <c r="C193" s="51">
        <f t="shared" si="10"/>
        <v>2422.4899999999961</v>
      </c>
      <c r="D193" s="51">
        <f t="shared" si="11"/>
        <v>4037.5699999999874</v>
      </c>
    </row>
    <row r="194" spans="1:4">
      <c r="A194" s="117">
        <v>189</v>
      </c>
      <c r="B194" s="51">
        <f t="shared" si="9"/>
        <v>2535.5799999999872</v>
      </c>
      <c r="C194" s="51">
        <f t="shared" si="10"/>
        <v>2434.8499999999963</v>
      </c>
      <c r="D194" s="51">
        <f t="shared" si="11"/>
        <v>4058.1699999999873</v>
      </c>
    </row>
    <row r="195" spans="1:4">
      <c r="A195" s="117">
        <v>190</v>
      </c>
      <c r="B195" s="51">
        <f t="shared" si="9"/>
        <v>2548.4499999999871</v>
      </c>
      <c r="C195" s="51">
        <f t="shared" si="10"/>
        <v>2447.2099999999964</v>
      </c>
      <c r="D195" s="51">
        <f t="shared" si="11"/>
        <v>4078.7699999999872</v>
      </c>
    </row>
    <row r="196" spans="1:4">
      <c r="A196" s="117">
        <v>191</v>
      </c>
      <c r="B196" s="51">
        <f t="shared" si="9"/>
        <v>2561.319999999987</v>
      </c>
      <c r="C196" s="51">
        <f t="shared" si="10"/>
        <v>2459.5699999999965</v>
      </c>
      <c r="D196" s="51">
        <f t="shared" si="11"/>
        <v>4099.3699999999872</v>
      </c>
    </row>
    <row r="197" spans="1:4">
      <c r="A197" s="117">
        <v>192</v>
      </c>
      <c r="B197" s="51">
        <f t="shared" si="9"/>
        <v>2574.1899999999869</v>
      </c>
      <c r="C197" s="51">
        <f t="shared" si="10"/>
        <v>2471.9299999999967</v>
      </c>
      <c r="D197" s="51">
        <f t="shared" si="11"/>
        <v>4119.9699999999875</v>
      </c>
    </row>
    <row r="198" spans="1:4">
      <c r="A198" s="117">
        <v>193</v>
      </c>
      <c r="B198" s="51">
        <f t="shared" si="9"/>
        <v>2587.0599999999868</v>
      </c>
      <c r="C198" s="51">
        <f t="shared" si="10"/>
        <v>2484.2899999999968</v>
      </c>
      <c r="D198" s="51">
        <f t="shared" si="11"/>
        <v>4140.5699999999879</v>
      </c>
    </row>
    <row r="199" spans="1:4">
      <c r="A199" s="117">
        <v>194</v>
      </c>
      <c r="B199" s="51">
        <f t="shared" si="9"/>
        <v>2599.9299999999866</v>
      </c>
      <c r="C199" s="51">
        <f t="shared" si="10"/>
        <v>2496.6499999999969</v>
      </c>
      <c r="D199" s="51">
        <f t="shared" si="11"/>
        <v>4161.1699999999882</v>
      </c>
    </row>
    <row r="200" spans="1:4">
      <c r="A200" s="117">
        <v>195</v>
      </c>
      <c r="B200" s="51">
        <f t="shared" si="9"/>
        <v>2612.7999999999865</v>
      </c>
      <c r="C200" s="51">
        <f t="shared" si="10"/>
        <v>2509.009999999997</v>
      </c>
      <c r="D200" s="51">
        <f t="shared" si="11"/>
        <v>4181.7699999999886</v>
      </c>
    </row>
    <row r="201" spans="1:4">
      <c r="A201" s="117">
        <v>196</v>
      </c>
      <c r="B201" s="51">
        <f t="shared" si="9"/>
        <v>2625.6699999999864</v>
      </c>
      <c r="C201" s="51">
        <f t="shared" si="10"/>
        <v>2521.3699999999972</v>
      </c>
      <c r="D201" s="51">
        <f t="shared" si="11"/>
        <v>4202.369999999989</v>
      </c>
    </row>
    <row r="202" spans="1:4">
      <c r="A202" s="117">
        <v>197</v>
      </c>
      <c r="B202" s="51">
        <f t="shared" si="9"/>
        <v>2638.5399999999863</v>
      </c>
      <c r="C202" s="51">
        <f t="shared" si="10"/>
        <v>2533.7299999999973</v>
      </c>
      <c r="D202" s="51">
        <f t="shared" si="11"/>
        <v>4222.9699999999893</v>
      </c>
    </row>
    <row r="203" spans="1:4">
      <c r="A203" s="117">
        <v>198</v>
      </c>
      <c r="B203" s="51">
        <f t="shared" si="9"/>
        <v>2651.4099999999862</v>
      </c>
      <c r="C203" s="51">
        <f t="shared" si="10"/>
        <v>2546.0899999999974</v>
      </c>
      <c r="D203" s="51">
        <f t="shared" si="11"/>
        <v>4243.5699999999897</v>
      </c>
    </row>
    <row r="204" spans="1:4">
      <c r="A204" s="117">
        <v>199</v>
      </c>
      <c r="B204" s="51">
        <f t="shared" si="9"/>
        <v>2664.2799999999861</v>
      </c>
      <c r="C204" s="51">
        <f t="shared" si="10"/>
        <v>2558.4499999999975</v>
      </c>
      <c r="D204" s="51">
        <f t="shared" si="11"/>
        <v>4264.1699999999901</v>
      </c>
    </row>
    <row r="205" spans="1:4">
      <c r="A205" s="117">
        <v>200</v>
      </c>
      <c r="B205" s="51">
        <f t="shared" si="9"/>
        <v>2677.149999999986</v>
      </c>
      <c r="C205" s="51">
        <f t="shared" si="10"/>
        <v>2570.8099999999977</v>
      </c>
      <c r="D205" s="51">
        <f t="shared" si="11"/>
        <v>4284.7699999999904</v>
      </c>
    </row>
    <row r="206" spans="1:4">
      <c r="A206" s="117">
        <v>201</v>
      </c>
      <c r="B206" s="51">
        <f t="shared" si="9"/>
        <v>2690.0199999999859</v>
      </c>
      <c r="C206" s="51">
        <f t="shared" si="10"/>
        <v>2583.1699999999978</v>
      </c>
      <c r="D206" s="51">
        <f t="shared" si="11"/>
        <v>4305.3699999999908</v>
      </c>
    </row>
    <row r="207" spans="1:4">
      <c r="A207" s="117">
        <v>202</v>
      </c>
      <c r="B207" s="51">
        <f t="shared" si="9"/>
        <v>2702.8899999999858</v>
      </c>
      <c r="C207" s="51">
        <f t="shared" si="10"/>
        <v>2595.5299999999979</v>
      </c>
      <c r="D207" s="51">
        <f t="shared" si="11"/>
        <v>4325.9699999999912</v>
      </c>
    </row>
    <row r="208" spans="1:4">
      <c r="A208" s="117">
        <v>203</v>
      </c>
      <c r="B208" s="51">
        <f t="shared" si="9"/>
        <v>2715.7599999999857</v>
      </c>
      <c r="C208" s="51">
        <f t="shared" si="10"/>
        <v>2607.8899999999981</v>
      </c>
      <c r="D208" s="51">
        <f t="shared" si="11"/>
        <v>4346.5699999999915</v>
      </c>
    </row>
    <row r="209" spans="1:4">
      <c r="A209" s="117">
        <v>204</v>
      </c>
      <c r="B209" s="51">
        <f t="shared" si="9"/>
        <v>2728.6299999999856</v>
      </c>
      <c r="C209" s="51">
        <f t="shared" si="10"/>
        <v>2620.2499999999982</v>
      </c>
      <c r="D209" s="51">
        <f t="shared" si="11"/>
        <v>4367.1699999999919</v>
      </c>
    </row>
    <row r="210" spans="1:4">
      <c r="A210" s="117">
        <v>205</v>
      </c>
      <c r="B210" s="51">
        <f t="shared" si="9"/>
        <v>2741.4999999999854</v>
      </c>
      <c r="C210" s="51">
        <f t="shared" si="10"/>
        <v>2632.6099999999983</v>
      </c>
      <c r="D210" s="51">
        <f t="shared" si="11"/>
        <v>4387.7699999999923</v>
      </c>
    </row>
    <row r="211" spans="1:4">
      <c r="A211" s="117">
        <v>206</v>
      </c>
      <c r="B211" s="51">
        <f t="shared" si="9"/>
        <v>2754.3699999999853</v>
      </c>
      <c r="C211" s="51">
        <f t="shared" si="10"/>
        <v>2644.9699999999984</v>
      </c>
      <c r="D211" s="51">
        <f t="shared" si="11"/>
        <v>4408.3699999999926</v>
      </c>
    </row>
    <row r="212" spans="1:4">
      <c r="A212" s="117">
        <v>207</v>
      </c>
      <c r="B212" s="51">
        <f t="shared" si="9"/>
        <v>2767.2399999999852</v>
      </c>
      <c r="C212" s="51">
        <f t="shared" si="10"/>
        <v>2657.3299999999986</v>
      </c>
      <c r="D212" s="51">
        <f t="shared" si="11"/>
        <v>4428.969999999993</v>
      </c>
    </row>
    <row r="213" spans="1:4">
      <c r="A213" s="117">
        <v>208</v>
      </c>
      <c r="B213" s="51">
        <f t="shared" si="9"/>
        <v>2780.1099999999851</v>
      </c>
      <c r="C213" s="51">
        <f t="shared" si="10"/>
        <v>2669.6899999999987</v>
      </c>
      <c r="D213" s="51">
        <f t="shared" si="11"/>
        <v>4449.5699999999933</v>
      </c>
    </row>
    <row r="214" spans="1:4">
      <c r="A214" s="117">
        <v>209</v>
      </c>
      <c r="B214" s="51">
        <f t="shared" si="9"/>
        <v>2792.979999999985</v>
      </c>
      <c r="C214" s="51">
        <f t="shared" si="10"/>
        <v>2682.0499999999988</v>
      </c>
      <c r="D214" s="51">
        <f t="shared" si="11"/>
        <v>4470.1699999999937</v>
      </c>
    </row>
    <row r="215" spans="1:4">
      <c r="A215" s="117">
        <v>210</v>
      </c>
      <c r="B215" s="51">
        <f t="shared" si="9"/>
        <v>2805.8499999999849</v>
      </c>
      <c r="C215" s="51">
        <f t="shared" si="10"/>
        <v>2694.4099999999989</v>
      </c>
      <c r="D215" s="51">
        <f t="shared" si="11"/>
        <v>4490.7699999999941</v>
      </c>
    </row>
    <row r="216" spans="1:4">
      <c r="A216" s="117">
        <v>211</v>
      </c>
      <c r="B216" s="51">
        <f t="shared" si="9"/>
        <v>2818.7199999999848</v>
      </c>
      <c r="C216" s="51">
        <f t="shared" si="10"/>
        <v>2706.7699999999991</v>
      </c>
      <c r="D216" s="51">
        <f t="shared" si="11"/>
        <v>4511.3699999999944</v>
      </c>
    </row>
    <row r="217" spans="1:4">
      <c r="A217" s="117">
        <v>212</v>
      </c>
      <c r="B217" s="51">
        <f t="shared" si="9"/>
        <v>2831.5899999999847</v>
      </c>
      <c r="C217" s="51">
        <f t="shared" si="10"/>
        <v>2719.1299999999992</v>
      </c>
      <c r="D217" s="51">
        <f t="shared" si="11"/>
        <v>4531.9699999999948</v>
      </c>
    </row>
    <row r="218" spans="1:4">
      <c r="A218" s="117">
        <v>213</v>
      </c>
      <c r="B218" s="51">
        <f t="shared" si="9"/>
        <v>2844.4599999999846</v>
      </c>
      <c r="C218" s="51">
        <f t="shared" si="10"/>
        <v>2731.4899999999993</v>
      </c>
      <c r="D218" s="51">
        <f t="shared" si="11"/>
        <v>4552.5699999999952</v>
      </c>
    </row>
    <row r="219" spans="1:4">
      <c r="A219" s="117">
        <v>214</v>
      </c>
      <c r="B219" s="51">
        <f t="shared" si="9"/>
        <v>2857.3299999999845</v>
      </c>
      <c r="C219" s="51">
        <f t="shared" si="10"/>
        <v>2743.8499999999995</v>
      </c>
      <c r="D219" s="51">
        <f t="shared" si="11"/>
        <v>4573.1699999999955</v>
      </c>
    </row>
    <row r="220" spans="1:4">
      <c r="A220" s="117">
        <v>215</v>
      </c>
      <c r="B220" s="51">
        <f t="shared" si="9"/>
        <v>2870.1999999999844</v>
      </c>
      <c r="C220" s="51">
        <f t="shared" si="10"/>
        <v>2756.2099999999996</v>
      </c>
      <c r="D220" s="51">
        <f t="shared" si="11"/>
        <v>4593.7699999999959</v>
      </c>
    </row>
    <row r="221" spans="1:4">
      <c r="A221" s="117">
        <v>216</v>
      </c>
      <c r="B221" s="51">
        <f t="shared" si="9"/>
        <v>2883.0699999999842</v>
      </c>
      <c r="C221" s="51">
        <f t="shared" si="10"/>
        <v>2768.5699999999997</v>
      </c>
      <c r="D221" s="51">
        <f t="shared" si="11"/>
        <v>4614.3699999999963</v>
      </c>
    </row>
    <row r="222" spans="1:4">
      <c r="A222" s="117">
        <v>217</v>
      </c>
      <c r="B222" s="51">
        <f t="shared" si="9"/>
        <v>2895.9399999999841</v>
      </c>
      <c r="C222" s="51">
        <f t="shared" si="10"/>
        <v>2780.93</v>
      </c>
      <c r="D222" s="51">
        <f t="shared" si="11"/>
        <v>4634.9699999999966</v>
      </c>
    </row>
    <row r="223" spans="1:4">
      <c r="A223" s="117">
        <v>218</v>
      </c>
      <c r="B223" s="51">
        <f t="shared" si="9"/>
        <v>2908.809999999984</v>
      </c>
      <c r="C223" s="51">
        <f t="shared" si="10"/>
        <v>2793.29</v>
      </c>
      <c r="D223" s="51">
        <f t="shared" si="11"/>
        <v>4655.569999999997</v>
      </c>
    </row>
    <row r="224" spans="1:4">
      <c r="A224" s="117">
        <v>219</v>
      </c>
      <c r="B224" s="51">
        <f t="shared" si="9"/>
        <v>2921.6799999999839</v>
      </c>
      <c r="C224" s="51">
        <f t="shared" si="10"/>
        <v>2805.65</v>
      </c>
      <c r="D224" s="51">
        <f t="shared" si="11"/>
        <v>4676.1699999999973</v>
      </c>
    </row>
    <row r="225" spans="1:4">
      <c r="A225" s="117">
        <v>220</v>
      </c>
      <c r="B225" s="51">
        <f t="shared" si="9"/>
        <v>2934.5499999999838</v>
      </c>
      <c r="C225" s="51">
        <f t="shared" si="10"/>
        <v>2818.01</v>
      </c>
      <c r="D225" s="51">
        <f t="shared" si="11"/>
        <v>4696.7699999999977</v>
      </c>
    </row>
    <row r="226" spans="1:4">
      <c r="A226" s="117">
        <v>221</v>
      </c>
      <c r="B226" s="51">
        <f t="shared" si="9"/>
        <v>2947.4199999999837</v>
      </c>
      <c r="C226" s="51">
        <f t="shared" si="10"/>
        <v>2830.3700000000003</v>
      </c>
      <c r="D226" s="51">
        <f t="shared" si="11"/>
        <v>4717.3699999999981</v>
      </c>
    </row>
    <row r="227" spans="1:4">
      <c r="A227" s="117">
        <v>222</v>
      </c>
      <c r="B227" s="51">
        <f t="shared" si="9"/>
        <v>2960.2899999999836</v>
      </c>
      <c r="C227" s="51">
        <f t="shared" si="10"/>
        <v>2842.7300000000005</v>
      </c>
      <c r="D227" s="51">
        <f t="shared" si="11"/>
        <v>4737.9699999999984</v>
      </c>
    </row>
    <row r="228" spans="1:4">
      <c r="A228" s="117">
        <v>223</v>
      </c>
      <c r="B228" s="51">
        <f t="shared" si="9"/>
        <v>2973.1599999999835</v>
      </c>
      <c r="C228" s="51">
        <f t="shared" si="10"/>
        <v>2855.0900000000006</v>
      </c>
      <c r="D228" s="51">
        <f t="shared" si="11"/>
        <v>4758.5699999999988</v>
      </c>
    </row>
    <row r="229" spans="1:4">
      <c r="A229" s="117">
        <v>224</v>
      </c>
      <c r="B229" s="51">
        <f t="shared" ref="B229:B292" si="12">B228+12.87</f>
        <v>2986.0299999999834</v>
      </c>
      <c r="C229" s="51">
        <f t="shared" ref="C229:C292" si="13">C228+12.36</f>
        <v>2867.4500000000007</v>
      </c>
      <c r="D229" s="51">
        <f t="shared" ref="D229:D292" si="14">D228+20.6</f>
        <v>4779.1699999999992</v>
      </c>
    </row>
    <row r="230" spans="1:4">
      <c r="A230" s="117">
        <v>225</v>
      </c>
      <c r="B230" s="51">
        <f t="shared" si="12"/>
        <v>2998.8999999999833</v>
      </c>
      <c r="C230" s="51">
        <f t="shared" si="13"/>
        <v>2879.8100000000009</v>
      </c>
      <c r="D230" s="51">
        <f t="shared" si="14"/>
        <v>4799.7699999999995</v>
      </c>
    </row>
    <row r="231" spans="1:4">
      <c r="A231" s="117">
        <v>226</v>
      </c>
      <c r="B231" s="51">
        <f t="shared" si="12"/>
        <v>3011.7699999999832</v>
      </c>
      <c r="C231" s="51">
        <f t="shared" si="13"/>
        <v>2892.170000000001</v>
      </c>
      <c r="D231" s="51">
        <f t="shared" si="14"/>
        <v>4820.37</v>
      </c>
    </row>
    <row r="232" spans="1:4">
      <c r="A232" s="117">
        <v>227</v>
      </c>
      <c r="B232" s="51">
        <f t="shared" si="12"/>
        <v>3024.639999999983</v>
      </c>
      <c r="C232" s="51">
        <f t="shared" si="13"/>
        <v>2904.5300000000011</v>
      </c>
      <c r="D232" s="51">
        <f t="shared" si="14"/>
        <v>4840.97</v>
      </c>
    </row>
    <row r="233" spans="1:4">
      <c r="A233" s="117">
        <v>228</v>
      </c>
      <c r="B233" s="51">
        <f t="shared" si="12"/>
        <v>3037.5099999999829</v>
      </c>
      <c r="C233" s="51">
        <f t="shared" si="13"/>
        <v>2916.8900000000012</v>
      </c>
      <c r="D233" s="51">
        <f t="shared" si="14"/>
        <v>4861.5700000000006</v>
      </c>
    </row>
    <row r="234" spans="1:4">
      <c r="A234" s="117">
        <v>229</v>
      </c>
      <c r="B234" s="51">
        <f t="shared" si="12"/>
        <v>3050.3799999999828</v>
      </c>
      <c r="C234" s="51">
        <f t="shared" si="13"/>
        <v>2929.2500000000014</v>
      </c>
      <c r="D234" s="51">
        <f t="shared" si="14"/>
        <v>4882.170000000001</v>
      </c>
    </row>
    <row r="235" spans="1:4">
      <c r="A235" s="117">
        <v>230</v>
      </c>
      <c r="B235" s="51">
        <f t="shared" si="12"/>
        <v>3063.2499999999827</v>
      </c>
      <c r="C235" s="51">
        <f t="shared" si="13"/>
        <v>2941.6100000000015</v>
      </c>
      <c r="D235" s="51">
        <f t="shared" si="14"/>
        <v>4902.7700000000013</v>
      </c>
    </row>
    <row r="236" spans="1:4">
      <c r="A236" s="117">
        <v>231</v>
      </c>
      <c r="B236" s="51">
        <f t="shared" si="12"/>
        <v>3076.1199999999826</v>
      </c>
      <c r="C236" s="51">
        <f t="shared" si="13"/>
        <v>2953.9700000000016</v>
      </c>
      <c r="D236" s="51">
        <f t="shared" si="14"/>
        <v>4923.3700000000017</v>
      </c>
    </row>
    <row r="237" spans="1:4">
      <c r="A237" s="117">
        <v>232</v>
      </c>
      <c r="B237" s="51">
        <f t="shared" si="12"/>
        <v>3088.9899999999825</v>
      </c>
      <c r="C237" s="51">
        <f t="shared" si="13"/>
        <v>2966.3300000000017</v>
      </c>
      <c r="D237" s="51">
        <f t="shared" si="14"/>
        <v>4943.9700000000021</v>
      </c>
    </row>
    <row r="238" spans="1:4">
      <c r="A238" s="117">
        <v>233</v>
      </c>
      <c r="B238" s="51">
        <f t="shared" si="12"/>
        <v>3101.8599999999824</v>
      </c>
      <c r="C238" s="51">
        <f t="shared" si="13"/>
        <v>2978.6900000000019</v>
      </c>
      <c r="D238" s="51">
        <f t="shared" si="14"/>
        <v>4964.5700000000024</v>
      </c>
    </row>
    <row r="239" spans="1:4">
      <c r="A239" s="117">
        <v>234</v>
      </c>
      <c r="B239" s="51">
        <f t="shared" si="12"/>
        <v>3114.7299999999823</v>
      </c>
      <c r="C239" s="51">
        <f t="shared" si="13"/>
        <v>2991.050000000002</v>
      </c>
      <c r="D239" s="51">
        <f t="shared" si="14"/>
        <v>4985.1700000000028</v>
      </c>
    </row>
    <row r="240" spans="1:4">
      <c r="A240" s="117">
        <v>235</v>
      </c>
      <c r="B240" s="51">
        <f t="shared" si="12"/>
        <v>3127.5999999999822</v>
      </c>
      <c r="C240" s="51">
        <f t="shared" si="13"/>
        <v>3003.4100000000021</v>
      </c>
      <c r="D240" s="51">
        <f t="shared" si="14"/>
        <v>5005.7700000000032</v>
      </c>
    </row>
    <row r="241" spans="1:4">
      <c r="A241" s="117">
        <v>236</v>
      </c>
      <c r="B241" s="51">
        <f t="shared" si="12"/>
        <v>3140.4699999999821</v>
      </c>
      <c r="C241" s="51">
        <f t="shared" si="13"/>
        <v>3015.7700000000023</v>
      </c>
      <c r="D241" s="51">
        <f t="shared" si="14"/>
        <v>5026.3700000000035</v>
      </c>
    </row>
    <row r="242" spans="1:4">
      <c r="A242" s="117">
        <v>237</v>
      </c>
      <c r="B242" s="51">
        <f t="shared" si="12"/>
        <v>3153.339999999982</v>
      </c>
      <c r="C242" s="51">
        <f t="shared" si="13"/>
        <v>3028.1300000000024</v>
      </c>
      <c r="D242" s="51">
        <f t="shared" si="14"/>
        <v>5046.9700000000039</v>
      </c>
    </row>
    <row r="243" spans="1:4">
      <c r="A243" s="117">
        <v>238</v>
      </c>
      <c r="B243" s="51">
        <f t="shared" si="12"/>
        <v>3166.2099999999818</v>
      </c>
      <c r="C243" s="51">
        <f t="shared" si="13"/>
        <v>3040.4900000000025</v>
      </c>
      <c r="D243" s="51">
        <f t="shared" si="14"/>
        <v>5067.5700000000043</v>
      </c>
    </row>
    <row r="244" spans="1:4">
      <c r="A244" s="117">
        <v>239</v>
      </c>
      <c r="B244" s="51">
        <f t="shared" si="12"/>
        <v>3179.0799999999817</v>
      </c>
      <c r="C244" s="51">
        <f t="shared" si="13"/>
        <v>3052.8500000000026</v>
      </c>
      <c r="D244" s="51">
        <f t="shared" si="14"/>
        <v>5088.1700000000046</v>
      </c>
    </row>
    <row r="245" spans="1:4">
      <c r="A245" s="117">
        <v>240</v>
      </c>
      <c r="B245" s="51">
        <f t="shared" si="12"/>
        <v>3191.9499999999816</v>
      </c>
      <c r="C245" s="51">
        <f t="shared" si="13"/>
        <v>3065.2100000000028</v>
      </c>
      <c r="D245" s="51">
        <f t="shared" si="14"/>
        <v>5108.770000000005</v>
      </c>
    </row>
    <row r="246" spans="1:4">
      <c r="A246" s="117">
        <v>241</v>
      </c>
      <c r="B246" s="51">
        <f t="shared" si="12"/>
        <v>3204.8199999999815</v>
      </c>
      <c r="C246" s="51">
        <f t="shared" si="13"/>
        <v>3077.5700000000029</v>
      </c>
      <c r="D246" s="51">
        <f t="shared" si="14"/>
        <v>5129.3700000000053</v>
      </c>
    </row>
    <row r="247" spans="1:4">
      <c r="A247" s="117">
        <v>242</v>
      </c>
      <c r="B247" s="51">
        <f t="shared" si="12"/>
        <v>3217.6899999999814</v>
      </c>
      <c r="C247" s="51">
        <f t="shared" si="13"/>
        <v>3089.930000000003</v>
      </c>
      <c r="D247" s="51">
        <f t="shared" si="14"/>
        <v>5149.9700000000057</v>
      </c>
    </row>
    <row r="248" spans="1:4">
      <c r="A248" s="117">
        <v>243</v>
      </c>
      <c r="B248" s="51">
        <f t="shared" si="12"/>
        <v>3230.5599999999813</v>
      </c>
      <c r="C248" s="51">
        <f t="shared" si="13"/>
        <v>3102.2900000000031</v>
      </c>
      <c r="D248" s="51">
        <f t="shared" si="14"/>
        <v>5170.5700000000061</v>
      </c>
    </row>
    <row r="249" spans="1:4">
      <c r="A249" s="117">
        <v>244</v>
      </c>
      <c r="B249" s="51">
        <f t="shared" si="12"/>
        <v>3243.4299999999812</v>
      </c>
      <c r="C249" s="51">
        <f t="shared" si="13"/>
        <v>3114.6500000000033</v>
      </c>
      <c r="D249" s="51">
        <f t="shared" si="14"/>
        <v>5191.1700000000064</v>
      </c>
    </row>
    <row r="250" spans="1:4">
      <c r="A250" s="117">
        <v>245</v>
      </c>
      <c r="B250" s="51">
        <f t="shared" si="12"/>
        <v>3256.2999999999811</v>
      </c>
      <c r="C250" s="51">
        <f t="shared" si="13"/>
        <v>3127.0100000000034</v>
      </c>
      <c r="D250" s="51">
        <f t="shared" si="14"/>
        <v>5211.7700000000068</v>
      </c>
    </row>
    <row r="251" spans="1:4">
      <c r="A251" s="117">
        <v>246</v>
      </c>
      <c r="B251" s="51">
        <f t="shared" si="12"/>
        <v>3269.169999999981</v>
      </c>
      <c r="C251" s="51">
        <f t="shared" si="13"/>
        <v>3139.3700000000035</v>
      </c>
      <c r="D251" s="51">
        <f t="shared" si="14"/>
        <v>5232.3700000000072</v>
      </c>
    </row>
    <row r="252" spans="1:4">
      <c r="A252" s="117">
        <v>247</v>
      </c>
      <c r="B252" s="51">
        <f t="shared" si="12"/>
        <v>3282.0399999999809</v>
      </c>
      <c r="C252" s="51">
        <f t="shared" si="13"/>
        <v>3151.7300000000037</v>
      </c>
      <c r="D252" s="51">
        <f t="shared" si="14"/>
        <v>5252.9700000000075</v>
      </c>
    </row>
    <row r="253" spans="1:4">
      <c r="A253" s="117">
        <v>248</v>
      </c>
      <c r="B253" s="51">
        <f t="shared" si="12"/>
        <v>3294.9099999999808</v>
      </c>
      <c r="C253" s="51">
        <f t="shared" si="13"/>
        <v>3164.0900000000038</v>
      </c>
      <c r="D253" s="51">
        <f t="shared" si="14"/>
        <v>5273.5700000000079</v>
      </c>
    </row>
    <row r="254" spans="1:4">
      <c r="A254" s="117">
        <v>249</v>
      </c>
      <c r="B254" s="51">
        <f t="shared" si="12"/>
        <v>3307.7799999999806</v>
      </c>
      <c r="C254" s="51">
        <f t="shared" si="13"/>
        <v>3176.4500000000039</v>
      </c>
      <c r="D254" s="51">
        <f t="shared" si="14"/>
        <v>5294.1700000000083</v>
      </c>
    </row>
    <row r="255" spans="1:4">
      <c r="A255" s="117">
        <v>250</v>
      </c>
      <c r="B255" s="51">
        <f t="shared" si="12"/>
        <v>3320.6499999999805</v>
      </c>
      <c r="C255" s="51">
        <f t="shared" si="13"/>
        <v>3188.810000000004</v>
      </c>
      <c r="D255" s="51">
        <f t="shared" si="14"/>
        <v>5314.7700000000086</v>
      </c>
    </row>
    <row r="256" spans="1:4">
      <c r="A256" s="117">
        <v>251</v>
      </c>
      <c r="B256" s="51">
        <f t="shared" si="12"/>
        <v>3333.5199999999804</v>
      </c>
      <c r="C256" s="51">
        <f t="shared" si="13"/>
        <v>3201.1700000000042</v>
      </c>
      <c r="D256" s="51">
        <f t="shared" si="14"/>
        <v>5335.370000000009</v>
      </c>
    </row>
    <row r="257" spans="1:4">
      <c r="A257" s="117">
        <v>252</v>
      </c>
      <c r="B257" s="51">
        <f t="shared" si="12"/>
        <v>3346.3899999999803</v>
      </c>
      <c r="C257" s="51">
        <f t="shared" si="13"/>
        <v>3213.5300000000043</v>
      </c>
      <c r="D257" s="51">
        <f t="shared" si="14"/>
        <v>5355.9700000000093</v>
      </c>
    </row>
    <row r="258" spans="1:4">
      <c r="A258" s="117">
        <v>253</v>
      </c>
      <c r="B258" s="51">
        <f t="shared" si="12"/>
        <v>3359.2599999999802</v>
      </c>
      <c r="C258" s="51">
        <f t="shared" si="13"/>
        <v>3225.8900000000044</v>
      </c>
      <c r="D258" s="51">
        <f t="shared" si="14"/>
        <v>5376.5700000000097</v>
      </c>
    </row>
    <row r="259" spans="1:4">
      <c r="A259" s="117">
        <v>254</v>
      </c>
      <c r="B259" s="51">
        <f t="shared" si="12"/>
        <v>3372.1299999999801</v>
      </c>
      <c r="C259" s="51">
        <f t="shared" si="13"/>
        <v>3238.2500000000045</v>
      </c>
      <c r="D259" s="51">
        <f t="shared" si="14"/>
        <v>5397.1700000000101</v>
      </c>
    </row>
    <row r="260" spans="1:4">
      <c r="A260" s="117">
        <v>255</v>
      </c>
      <c r="B260" s="51">
        <f t="shared" si="12"/>
        <v>3384.99999999998</v>
      </c>
      <c r="C260" s="51">
        <f t="shared" si="13"/>
        <v>3250.6100000000047</v>
      </c>
      <c r="D260" s="51">
        <f t="shared" si="14"/>
        <v>5417.7700000000104</v>
      </c>
    </row>
    <row r="261" spans="1:4">
      <c r="A261" s="117">
        <v>256</v>
      </c>
      <c r="B261" s="51">
        <f t="shared" si="12"/>
        <v>3397.8699999999799</v>
      </c>
      <c r="C261" s="51">
        <f t="shared" si="13"/>
        <v>3262.9700000000048</v>
      </c>
      <c r="D261" s="51">
        <f t="shared" si="14"/>
        <v>5438.3700000000108</v>
      </c>
    </row>
    <row r="262" spans="1:4">
      <c r="A262" s="117">
        <v>257</v>
      </c>
      <c r="B262" s="51">
        <f t="shared" si="12"/>
        <v>3410.7399999999798</v>
      </c>
      <c r="C262" s="51">
        <f t="shared" si="13"/>
        <v>3275.3300000000049</v>
      </c>
      <c r="D262" s="51">
        <f t="shared" si="14"/>
        <v>5458.9700000000112</v>
      </c>
    </row>
    <row r="263" spans="1:4">
      <c r="A263" s="117">
        <v>258</v>
      </c>
      <c r="B263" s="51">
        <f t="shared" si="12"/>
        <v>3423.6099999999797</v>
      </c>
      <c r="C263" s="51">
        <f t="shared" si="13"/>
        <v>3287.6900000000051</v>
      </c>
      <c r="D263" s="51">
        <f t="shared" si="14"/>
        <v>5479.5700000000115</v>
      </c>
    </row>
    <row r="264" spans="1:4">
      <c r="A264" s="117">
        <v>259</v>
      </c>
      <c r="B264" s="51">
        <f t="shared" si="12"/>
        <v>3436.4799999999796</v>
      </c>
      <c r="C264" s="51">
        <f t="shared" si="13"/>
        <v>3300.0500000000052</v>
      </c>
      <c r="D264" s="51">
        <f t="shared" si="14"/>
        <v>5500.1700000000119</v>
      </c>
    </row>
    <row r="265" spans="1:4">
      <c r="A265" s="117">
        <v>260</v>
      </c>
      <c r="B265" s="51">
        <f t="shared" si="12"/>
        <v>3449.3499999999794</v>
      </c>
      <c r="C265" s="51">
        <f t="shared" si="13"/>
        <v>3312.4100000000053</v>
      </c>
      <c r="D265" s="51">
        <f t="shared" si="14"/>
        <v>5520.7700000000123</v>
      </c>
    </row>
    <row r="266" spans="1:4">
      <c r="A266" s="117">
        <v>261</v>
      </c>
      <c r="B266" s="51">
        <f t="shared" si="12"/>
        <v>3462.2199999999793</v>
      </c>
      <c r="C266" s="51">
        <f t="shared" si="13"/>
        <v>3324.7700000000054</v>
      </c>
      <c r="D266" s="51">
        <f t="shared" si="14"/>
        <v>5541.3700000000126</v>
      </c>
    </row>
    <row r="267" spans="1:4">
      <c r="A267" s="117">
        <v>262</v>
      </c>
      <c r="B267" s="51">
        <f t="shared" si="12"/>
        <v>3475.0899999999792</v>
      </c>
      <c r="C267" s="51">
        <f t="shared" si="13"/>
        <v>3337.1300000000056</v>
      </c>
      <c r="D267" s="51">
        <f t="shared" si="14"/>
        <v>5561.970000000013</v>
      </c>
    </row>
    <row r="268" spans="1:4">
      <c r="A268" s="117">
        <v>263</v>
      </c>
      <c r="B268" s="51">
        <f t="shared" si="12"/>
        <v>3487.9599999999791</v>
      </c>
      <c r="C268" s="51">
        <f t="shared" si="13"/>
        <v>3349.4900000000057</v>
      </c>
      <c r="D268" s="51">
        <f t="shared" si="14"/>
        <v>5582.5700000000134</v>
      </c>
    </row>
    <row r="269" spans="1:4">
      <c r="A269" s="117">
        <v>264</v>
      </c>
      <c r="B269" s="51">
        <f t="shared" si="12"/>
        <v>3500.829999999979</v>
      </c>
      <c r="C269" s="51">
        <f t="shared" si="13"/>
        <v>3361.8500000000058</v>
      </c>
      <c r="D269" s="51">
        <f t="shared" si="14"/>
        <v>5603.1700000000137</v>
      </c>
    </row>
    <row r="270" spans="1:4">
      <c r="A270" s="117">
        <v>265</v>
      </c>
      <c r="B270" s="51">
        <f t="shared" si="12"/>
        <v>3513.6999999999789</v>
      </c>
      <c r="C270" s="51">
        <f t="shared" si="13"/>
        <v>3374.2100000000059</v>
      </c>
      <c r="D270" s="51">
        <f t="shared" si="14"/>
        <v>5623.7700000000141</v>
      </c>
    </row>
    <row r="271" spans="1:4">
      <c r="A271" s="117">
        <v>266</v>
      </c>
      <c r="B271" s="51">
        <f t="shared" si="12"/>
        <v>3526.5699999999788</v>
      </c>
      <c r="C271" s="51">
        <f t="shared" si="13"/>
        <v>3386.5700000000061</v>
      </c>
      <c r="D271" s="51">
        <f t="shared" si="14"/>
        <v>5644.3700000000144</v>
      </c>
    </row>
    <row r="272" spans="1:4">
      <c r="A272" s="117">
        <v>267</v>
      </c>
      <c r="B272" s="51">
        <f t="shared" si="12"/>
        <v>3539.4399999999787</v>
      </c>
      <c r="C272" s="51">
        <f t="shared" si="13"/>
        <v>3398.9300000000062</v>
      </c>
      <c r="D272" s="51">
        <f t="shared" si="14"/>
        <v>5664.9700000000148</v>
      </c>
    </row>
    <row r="273" spans="1:4">
      <c r="A273" s="117">
        <v>268</v>
      </c>
      <c r="B273" s="51">
        <f t="shared" si="12"/>
        <v>3552.3099999999786</v>
      </c>
      <c r="C273" s="51">
        <f t="shared" si="13"/>
        <v>3411.2900000000063</v>
      </c>
      <c r="D273" s="51">
        <f t="shared" si="14"/>
        <v>5685.5700000000152</v>
      </c>
    </row>
    <row r="274" spans="1:4">
      <c r="A274" s="117">
        <v>269</v>
      </c>
      <c r="B274" s="51">
        <f t="shared" si="12"/>
        <v>3565.1799999999785</v>
      </c>
      <c r="C274" s="51">
        <f t="shared" si="13"/>
        <v>3423.6500000000065</v>
      </c>
      <c r="D274" s="51">
        <f t="shared" si="14"/>
        <v>5706.1700000000155</v>
      </c>
    </row>
    <row r="275" spans="1:4">
      <c r="A275" s="117">
        <v>270</v>
      </c>
      <c r="B275" s="51">
        <f t="shared" si="12"/>
        <v>3578.0499999999784</v>
      </c>
      <c r="C275" s="51">
        <f t="shared" si="13"/>
        <v>3436.0100000000066</v>
      </c>
      <c r="D275" s="51">
        <f t="shared" si="14"/>
        <v>5726.7700000000159</v>
      </c>
    </row>
    <row r="276" spans="1:4">
      <c r="A276" s="117">
        <v>271</v>
      </c>
      <c r="B276" s="51">
        <f t="shared" si="12"/>
        <v>3590.9199999999782</v>
      </c>
      <c r="C276" s="51">
        <f t="shared" si="13"/>
        <v>3448.3700000000067</v>
      </c>
      <c r="D276" s="51">
        <f t="shared" si="14"/>
        <v>5747.3700000000163</v>
      </c>
    </row>
    <row r="277" spans="1:4">
      <c r="A277" s="117">
        <v>272</v>
      </c>
      <c r="B277" s="51">
        <f t="shared" si="12"/>
        <v>3603.7899999999781</v>
      </c>
      <c r="C277" s="51">
        <f t="shared" si="13"/>
        <v>3460.7300000000068</v>
      </c>
      <c r="D277" s="51">
        <f t="shared" si="14"/>
        <v>5767.9700000000166</v>
      </c>
    </row>
    <row r="278" spans="1:4">
      <c r="A278" s="117">
        <v>273</v>
      </c>
      <c r="B278" s="51">
        <f t="shared" si="12"/>
        <v>3616.659999999978</v>
      </c>
      <c r="C278" s="51">
        <f t="shared" si="13"/>
        <v>3473.090000000007</v>
      </c>
      <c r="D278" s="51">
        <f t="shared" si="14"/>
        <v>5788.570000000017</v>
      </c>
    </row>
    <row r="279" spans="1:4">
      <c r="A279" s="117">
        <v>274</v>
      </c>
      <c r="B279" s="51">
        <f t="shared" si="12"/>
        <v>3629.5299999999779</v>
      </c>
      <c r="C279" s="51">
        <f t="shared" si="13"/>
        <v>3485.4500000000071</v>
      </c>
      <c r="D279" s="51">
        <f t="shared" si="14"/>
        <v>5809.1700000000174</v>
      </c>
    </row>
    <row r="280" spans="1:4">
      <c r="A280" s="117">
        <v>275</v>
      </c>
      <c r="B280" s="51">
        <f t="shared" si="12"/>
        <v>3642.3999999999778</v>
      </c>
      <c r="C280" s="51">
        <f t="shared" si="13"/>
        <v>3497.8100000000072</v>
      </c>
      <c r="D280" s="51">
        <f t="shared" si="14"/>
        <v>5829.7700000000177</v>
      </c>
    </row>
    <row r="281" spans="1:4">
      <c r="A281" s="117">
        <v>276</v>
      </c>
      <c r="B281" s="51">
        <f t="shared" si="12"/>
        <v>3655.2699999999777</v>
      </c>
      <c r="C281" s="51">
        <f t="shared" si="13"/>
        <v>3510.1700000000073</v>
      </c>
      <c r="D281" s="51">
        <f t="shared" si="14"/>
        <v>5850.3700000000181</v>
      </c>
    </row>
    <row r="282" spans="1:4">
      <c r="A282" s="117">
        <v>277</v>
      </c>
      <c r="B282" s="51">
        <f t="shared" si="12"/>
        <v>3668.1399999999776</v>
      </c>
      <c r="C282" s="51">
        <f t="shared" si="13"/>
        <v>3522.5300000000075</v>
      </c>
      <c r="D282" s="51">
        <f t="shared" si="14"/>
        <v>5870.9700000000184</v>
      </c>
    </row>
    <row r="283" spans="1:4">
      <c r="A283" s="117">
        <v>278</v>
      </c>
      <c r="B283" s="51">
        <f t="shared" si="12"/>
        <v>3681.0099999999775</v>
      </c>
      <c r="C283" s="51">
        <f t="shared" si="13"/>
        <v>3534.8900000000076</v>
      </c>
      <c r="D283" s="51">
        <f t="shared" si="14"/>
        <v>5891.5700000000188</v>
      </c>
    </row>
    <row r="284" spans="1:4">
      <c r="A284" s="117">
        <v>279</v>
      </c>
      <c r="B284" s="51">
        <f t="shared" si="12"/>
        <v>3693.8799999999774</v>
      </c>
      <c r="C284" s="51">
        <f t="shared" si="13"/>
        <v>3547.2500000000077</v>
      </c>
      <c r="D284" s="51">
        <f t="shared" si="14"/>
        <v>5912.1700000000192</v>
      </c>
    </row>
    <row r="285" spans="1:4">
      <c r="A285" s="117">
        <v>280</v>
      </c>
      <c r="B285" s="51">
        <f t="shared" si="12"/>
        <v>3706.7499999999773</v>
      </c>
      <c r="C285" s="51">
        <f t="shared" si="13"/>
        <v>3559.6100000000079</v>
      </c>
      <c r="D285" s="51">
        <f t="shared" si="14"/>
        <v>5932.7700000000195</v>
      </c>
    </row>
    <row r="286" spans="1:4">
      <c r="A286" s="117">
        <v>281</v>
      </c>
      <c r="B286" s="51">
        <f t="shared" si="12"/>
        <v>3719.6199999999772</v>
      </c>
      <c r="C286" s="51">
        <f t="shared" si="13"/>
        <v>3571.970000000008</v>
      </c>
      <c r="D286" s="51">
        <f t="shared" si="14"/>
        <v>5953.3700000000199</v>
      </c>
    </row>
    <row r="287" spans="1:4">
      <c r="A287" s="117">
        <v>282</v>
      </c>
      <c r="B287" s="51">
        <f t="shared" si="12"/>
        <v>3732.489999999977</v>
      </c>
      <c r="C287" s="51">
        <f t="shared" si="13"/>
        <v>3584.3300000000081</v>
      </c>
      <c r="D287" s="51">
        <f t="shared" si="14"/>
        <v>5973.9700000000203</v>
      </c>
    </row>
    <row r="288" spans="1:4">
      <c r="A288" s="117">
        <v>283</v>
      </c>
      <c r="B288" s="51">
        <f t="shared" si="12"/>
        <v>3745.3599999999769</v>
      </c>
      <c r="C288" s="51">
        <f t="shared" si="13"/>
        <v>3596.6900000000082</v>
      </c>
      <c r="D288" s="51">
        <f t="shared" si="14"/>
        <v>5994.5700000000206</v>
      </c>
    </row>
    <row r="289" spans="1:4">
      <c r="A289" s="117">
        <v>284</v>
      </c>
      <c r="B289" s="51">
        <f t="shared" si="12"/>
        <v>3758.2299999999768</v>
      </c>
      <c r="C289" s="51">
        <f t="shared" si="13"/>
        <v>3609.0500000000084</v>
      </c>
      <c r="D289" s="51">
        <f t="shared" si="14"/>
        <v>6015.170000000021</v>
      </c>
    </row>
    <row r="290" spans="1:4">
      <c r="A290" s="117">
        <v>285</v>
      </c>
      <c r="B290" s="51">
        <f t="shared" si="12"/>
        <v>3771.0999999999767</v>
      </c>
      <c r="C290" s="51">
        <f t="shared" si="13"/>
        <v>3621.4100000000085</v>
      </c>
      <c r="D290" s="51">
        <f t="shared" si="14"/>
        <v>6035.7700000000214</v>
      </c>
    </row>
    <row r="291" spans="1:4">
      <c r="A291" s="117">
        <v>286</v>
      </c>
      <c r="B291" s="51">
        <f t="shared" si="12"/>
        <v>3783.9699999999766</v>
      </c>
      <c r="C291" s="51">
        <f t="shared" si="13"/>
        <v>3633.7700000000086</v>
      </c>
      <c r="D291" s="51">
        <f t="shared" si="14"/>
        <v>6056.3700000000217</v>
      </c>
    </row>
    <row r="292" spans="1:4">
      <c r="A292" s="117">
        <v>287</v>
      </c>
      <c r="B292" s="51">
        <f t="shared" si="12"/>
        <v>3796.8399999999765</v>
      </c>
      <c r="C292" s="51">
        <f t="shared" si="13"/>
        <v>3646.1300000000087</v>
      </c>
      <c r="D292" s="51">
        <f t="shared" si="14"/>
        <v>6076.9700000000221</v>
      </c>
    </row>
    <row r="293" spans="1:4">
      <c r="A293" s="117">
        <v>288</v>
      </c>
      <c r="B293" s="51">
        <f t="shared" ref="B293:B305" si="15">B292+12.87</f>
        <v>3809.7099999999764</v>
      </c>
      <c r="C293" s="51">
        <f t="shared" ref="C293:C305" si="16">C292+12.36</f>
        <v>3658.4900000000089</v>
      </c>
      <c r="D293" s="51">
        <f t="shared" ref="D293:D305" si="17">D292+20.6</f>
        <v>6097.5700000000224</v>
      </c>
    </row>
    <row r="294" spans="1:4">
      <c r="A294" s="117">
        <v>289</v>
      </c>
      <c r="B294" s="51">
        <f t="shared" si="15"/>
        <v>3822.5799999999763</v>
      </c>
      <c r="C294" s="51">
        <f t="shared" si="16"/>
        <v>3670.850000000009</v>
      </c>
      <c r="D294" s="51">
        <f t="shared" si="17"/>
        <v>6118.1700000000228</v>
      </c>
    </row>
    <row r="295" spans="1:4">
      <c r="A295" s="117">
        <v>290</v>
      </c>
      <c r="B295" s="51">
        <f t="shared" si="15"/>
        <v>3835.4499999999762</v>
      </c>
      <c r="C295" s="51">
        <f t="shared" si="16"/>
        <v>3683.2100000000091</v>
      </c>
      <c r="D295" s="51">
        <f t="shared" si="17"/>
        <v>6138.7700000000232</v>
      </c>
    </row>
    <row r="296" spans="1:4">
      <c r="A296" s="117">
        <v>291</v>
      </c>
      <c r="B296" s="51">
        <f t="shared" si="15"/>
        <v>3848.3199999999761</v>
      </c>
      <c r="C296" s="51">
        <f t="shared" si="16"/>
        <v>3695.5700000000093</v>
      </c>
      <c r="D296" s="51">
        <f t="shared" si="17"/>
        <v>6159.3700000000235</v>
      </c>
    </row>
    <row r="297" spans="1:4">
      <c r="A297" s="117">
        <v>292</v>
      </c>
      <c r="B297" s="51">
        <f t="shared" si="15"/>
        <v>3861.189999999976</v>
      </c>
      <c r="C297" s="51">
        <f t="shared" si="16"/>
        <v>3707.9300000000094</v>
      </c>
      <c r="D297" s="51">
        <f t="shared" si="17"/>
        <v>6179.9700000000239</v>
      </c>
    </row>
    <row r="298" spans="1:4">
      <c r="A298" s="117">
        <v>293</v>
      </c>
      <c r="B298" s="51">
        <f t="shared" si="15"/>
        <v>3874.0599999999758</v>
      </c>
      <c r="C298" s="51">
        <f t="shared" si="16"/>
        <v>3720.2900000000095</v>
      </c>
      <c r="D298" s="51">
        <f t="shared" si="17"/>
        <v>6200.5700000000243</v>
      </c>
    </row>
    <row r="299" spans="1:4">
      <c r="A299" s="117">
        <v>294</v>
      </c>
      <c r="B299" s="51">
        <f t="shared" si="15"/>
        <v>3886.9299999999757</v>
      </c>
      <c r="C299" s="51">
        <f t="shared" si="16"/>
        <v>3732.6500000000096</v>
      </c>
      <c r="D299" s="51">
        <f t="shared" si="17"/>
        <v>6221.1700000000246</v>
      </c>
    </row>
    <row r="300" spans="1:4">
      <c r="A300" s="117">
        <v>295</v>
      </c>
      <c r="B300" s="51">
        <f t="shared" si="15"/>
        <v>3899.7999999999756</v>
      </c>
      <c r="C300" s="51">
        <f t="shared" si="16"/>
        <v>3745.0100000000098</v>
      </c>
      <c r="D300" s="51">
        <f t="shared" si="17"/>
        <v>6241.770000000025</v>
      </c>
    </row>
    <row r="301" spans="1:4">
      <c r="A301" s="117">
        <v>296</v>
      </c>
      <c r="B301" s="51">
        <f t="shared" si="15"/>
        <v>3912.6699999999755</v>
      </c>
      <c r="C301" s="51">
        <f t="shared" si="16"/>
        <v>3757.3700000000099</v>
      </c>
      <c r="D301" s="51">
        <f t="shared" si="17"/>
        <v>6262.3700000000254</v>
      </c>
    </row>
    <row r="302" spans="1:4">
      <c r="A302" s="117">
        <v>297</v>
      </c>
      <c r="B302" s="51">
        <f t="shared" si="15"/>
        <v>3925.5399999999754</v>
      </c>
      <c r="C302" s="51">
        <f t="shared" si="16"/>
        <v>3769.73000000001</v>
      </c>
      <c r="D302" s="51">
        <f t="shared" si="17"/>
        <v>6282.9700000000257</v>
      </c>
    </row>
    <row r="303" spans="1:4">
      <c r="A303" s="117">
        <v>298</v>
      </c>
      <c r="B303" s="51">
        <f t="shared" si="15"/>
        <v>3938.4099999999753</v>
      </c>
      <c r="C303" s="51">
        <f t="shared" si="16"/>
        <v>3782.0900000000101</v>
      </c>
      <c r="D303" s="51">
        <f t="shared" si="17"/>
        <v>6303.5700000000261</v>
      </c>
    </row>
    <row r="304" spans="1:4">
      <c r="A304" s="117">
        <v>299</v>
      </c>
      <c r="B304" s="51">
        <f t="shared" si="15"/>
        <v>3951.2799999999752</v>
      </c>
      <c r="C304" s="51">
        <f t="shared" si="16"/>
        <v>3794.4500000000103</v>
      </c>
      <c r="D304" s="51">
        <f t="shared" si="17"/>
        <v>6324.1700000000264</v>
      </c>
    </row>
    <row r="305" spans="1:4">
      <c r="A305" s="117">
        <v>300</v>
      </c>
      <c r="B305" s="51">
        <f t="shared" si="15"/>
        <v>3964.1499999999751</v>
      </c>
      <c r="C305" s="51">
        <f t="shared" si="16"/>
        <v>3806.8100000000104</v>
      </c>
      <c r="D305" s="51">
        <f t="shared" si="17"/>
        <v>6344.7700000000268</v>
      </c>
    </row>
  </sheetData>
  <mergeCells count="3">
    <mergeCell ref="A1:D1"/>
    <mergeCell ref="B2:D2"/>
    <mergeCell ref="A3:A4"/>
  </mergeCells>
  <pageMargins left="0.75" right="0.75" top="1" bottom="1" header="0.5" footer="0.5"/>
  <pageSetup scale="96" orientation="portrait" r:id="rId1"/>
  <headerFooter alignWithMargins="0"/>
  <rowBreaks count="1" manualBreakCount="1">
    <brk id="9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14</vt:i4>
      </vt:variant>
    </vt:vector>
  </HeadingPairs>
  <TitlesOfParts>
    <vt:vector size="23" baseType="lpstr">
      <vt:lpstr>cover</vt:lpstr>
      <vt:lpstr>SPECI</vt:lpstr>
      <vt:lpstr>abstract</vt:lpstr>
      <vt:lpstr>slab culvert</vt:lpstr>
      <vt:lpstr>road furntiture</vt:lpstr>
      <vt:lpstr>SEINEORAGE</vt:lpstr>
      <vt:lpstr>lead 2025-26</vt:lpstr>
      <vt:lpstr>DATA SHEET 2025-26</vt:lpstr>
      <vt:lpstr>CON 2025-26</vt:lpstr>
      <vt:lpstr>abstract!Print_Area</vt:lpstr>
      <vt:lpstr>'CON 2025-26'!Print_Area</vt:lpstr>
      <vt:lpstr>cover!Print_Area</vt:lpstr>
      <vt:lpstr>'DATA SHEET 2025-26'!Print_Area</vt:lpstr>
      <vt:lpstr>'lead 2025-26'!Print_Area</vt:lpstr>
      <vt:lpstr>'road furntiture'!Print_Area</vt:lpstr>
      <vt:lpstr>SEINEORAGE!Print_Area</vt:lpstr>
      <vt:lpstr>'slab culvert'!Print_Area</vt:lpstr>
      <vt:lpstr>abstract!Print_Titles</vt:lpstr>
      <vt:lpstr>'DATA SHEET 2025-26'!Print_Titles</vt:lpstr>
      <vt:lpstr>'lead 2025-26'!Print_Titles</vt:lpstr>
      <vt:lpstr>'road furntiture'!Print_Titles</vt:lpstr>
      <vt:lpstr>SEINEORAGE!Print_Titles</vt:lpstr>
      <vt:lpstr>'slab culvert'!Print_Titles</vt:lpstr>
    </vt:vector>
  </TitlesOfParts>
  <Company>OFFICE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MAYURI</dc:creator>
  <cp:lastModifiedBy>welcome</cp:lastModifiedBy>
  <cp:lastPrinted>2025-10-24T10:25:49Z</cp:lastPrinted>
  <dcterms:created xsi:type="dcterms:W3CDTF">2012-01-30T14:48:30Z</dcterms:created>
  <dcterms:modified xsi:type="dcterms:W3CDTF">2025-10-24T10:27:33Z</dcterms:modified>
</cp:coreProperties>
</file>